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7935" activeTab="0"/>
  </bookViews>
  <sheets>
    <sheet name="доходы" sheetId="1" r:id="rId1"/>
  </sheets>
  <definedNames>
    <definedName name="_xlnm.Print_Area" localSheetId="0">'доходы'!$A$1:$O$89</definedName>
  </definedNames>
  <calcPr fullCalcOnLoad="1"/>
</workbook>
</file>

<file path=xl/sharedStrings.xml><?xml version="1.0" encoding="utf-8"?>
<sst xmlns="http://schemas.openxmlformats.org/spreadsheetml/2006/main" count="65" uniqueCount="59">
  <si>
    <t>Відхилення</t>
  </si>
  <si>
    <t>Податкові надходження</t>
  </si>
  <si>
    <t>- Земельний податок з юридичних осіб</t>
  </si>
  <si>
    <t>- Земельний податок з фізичних осіб</t>
  </si>
  <si>
    <t>Неподаткові надходження</t>
  </si>
  <si>
    <t>- Інші надходження</t>
  </si>
  <si>
    <t>Офіційні трансферти</t>
  </si>
  <si>
    <t>Від органів державного управління</t>
  </si>
  <si>
    <t>- Дотація вирівнювання</t>
  </si>
  <si>
    <t>Класифікація доходів бюджету</t>
  </si>
  <si>
    <t>- Орендна плата з юридичних осіб</t>
  </si>
  <si>
    <t>- Орендна плата з фізичних осіб</t>
  </si>
  <si>
    <t>- Адміністративні штрафи та інші санкції</t>
  </si>
  <si>
    <t>у % до плану</t>
  </si>
  <si>
    <t>Загальний фонд</t>
  </si>
  <si>
    <t>Спеціальний фонд</t>
  </si>
  <si>
    <t>Власні надходження бюджетних установ</t>
  </si>
  <si>
    <t>Власні надходження виконкому</t>
  </si>
  <si>
    <t>- 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</si>
  <si>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Дотації</t>
  </si>
  <si>
    <t>Субвенції</t>
  </si>
  <si>
    <t>ВСЬОГО за доходами:</t>
  </si>
  <si>
    <t>Доходи від операцій з капіталом</t>
  </si>
  <si>
    <t>Екологічний податок</t>
  </si>
  <si>
    <t>- Надходження від викидів забруднюючих речовин в атмосферне повітря стаціонарними джерелами забруднення</t>
  </si>
  <si>
    <t>- Благодійні внески, гранти та дарунки</t>
  </si>
  <si>
    <t xml:space="preserve">- Кошти від продажу земельних ділянок несільськогосподарського призначення до розмежування земель державної та комунальної власності </t>
  </si>
  <si>
    <t>- Акцизний податок з реалізації господарювання роздрібної торгівлі підакцизних товарів</t>
  </si>
  <si>
    <t>- Податок на нерухоме майно, відмінне від земельної ділянки, сплачений юридичними особами, які є власниками об"єктів житлової нерухомості</t>
  </si>
  <si>
    <t>- Єдиний податок з фізичних осіб</t>
  </si>
  <si>
    <t>- Інші додаткові дотації</t>
  </si>
  <si>
    <t>Внутрішні податки на товари та послуги</t>
  </si>
  <si>
    <t>Місцеві податки</t>
  </si>
  <si>
    <t>Інші податки та збори</t>
  </si>
  <si>
    <t>Інші надходження</t>
  </si>
  <si>
    <t>Державне мито</t>
  </si>
  <si>
    <t>Інші неподаткові надходження</t>
  </si>
  <si>
    <t>- Кошти від продажу земельних ділянок несільськогосподарського призначення A38</t>
  </si>
  <si>
    <t>- Податок на нерухоме майно, відмінне від земельної ділянки, сплачений юридичними особами, які є власниками об"єктів нежитлової нерухомості</t>
  </si>
  <si>
    <t xml:space="preserve"> Податок на нерухоме майно, відмінне від земельної ділянки, сплачений фізичними особами, які є власниками об"єктів нежитлової нерухомості</t>
  </si>
  <si>
    <t>- Податок на нерухоме майно, відмінне від земельної ділянки, сплачений фізичними особами, які є власниками об"єктів житлової нерухомості</t>
  </si>
  <si>
    <t>- Субвенція з державного бюджету місцевим бюджетам накапітальні видатки</t>
  </si>
  <si>
    <t>Інша субвенція</t>
  </si>
  <si>
    <t>Додаток 1</t>
  </si>
  <si>
    <t>- Адміністративні штрафи та інші санкції за порушенням законодавства у сфері виробництва та обігу алкогольних напоїв та тютюнових виробів</t>
  </si>
  <si>
    <t>-Кошти від продажі земельних ділянок</t>
  </si>
  <si>
    <t>- Єдиний податок на підприємницьку діяльність з юридичних осіб</t>
  </si>
  <si>
    <t>160</t>
  </si>
  <si>
    <t>до рішення   виконкому</t>
  </si>
  <si>
    <t>Міський голова</t>
  </si>
  <si>
    <t xml:space="preserve">Максим ГУРА </t>
  </si>
  <si>
    <t>Звіт про виконання</t>
  </si>
  <si>
    <t>№ 17 від 21.08.2020 р.</t>
  </si>
  <si>
    <t>міського бюджету  за  перше півріччя 2020року</t>
  </si>
  <si>
    <t>Доходи за перше півріччя  2020 року</t>
  </si>
  <si>
    <t>План на            1 півріччя2020рік   з урахуванням внесених змін</t>
  </si>
  <si>
    <t>Виконано за                                         1 півріччя 2020рік</t>
  </si>
  <si>
    <t>План на            1 півріччя 2020рік   з урахуванням внесених змін</t>
  </si>
  <si>
    <t>- Надходження від розміщення відходів у спеціально відведених для цього місцях чи на обєктах крім розміщення окремих видів відходів , як вторинної сировини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</si>
</sst>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00000"/>
  </numFmts>
  <fonts count="69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b/>
      <sz val="14"/>
      <name val="Arial Cyr"/>
      <family val="0"/>
    </font>
    <font>
      <i/>
      <sz val="14"/>
      <name val="Arial Cyr"/>
      <family val="0"/>
    </font>
    <font>
      <b/>
      <i/>
      <sz val="16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i/>
      <sz val="32"/>
      <name val="Arial Cyr"/>
      <family val="0"/>
    </font>
    <font>
      <b/>
      <sz val="32"/>
      <name val="Arial Cyr"/>
      <family val="0"/>
    </font>
    <font>
      <b/>
      <sz val="30"/>
      <name val="Times New Roman"/>
      <family val="1"/>
    </font>
    <font>
      <sz val="30"/>
      <name val="Times New Roman"/>
      <family val="1"/>
    </font>
    <font>
      <b/>
      <i/>
      <sz val="30"/>
      <name val="Times New Roman"/>
      <family val="1"/>
    </font>
    <font>
      <b/>
      <i/>
      <sz val="32"/>
      <name val="Times New Roman"/>
      <family val="1"/>
    </font>
    <font>
      <i/>
      <sz val="32"/>
      <name val="Arial Cyr"/>
      <family val="0"/>
    </font>
    <font>
      <b/>
      <i/>
      <sz val="28"/>
      <name val="Times New Roman"/>
      <family val="1"/>
    </font>
    <font>
      <b/>
      <i/>
      <sz val="28"/>
      <name val="Arial Cyr"/>
      <family val="0"/>
    </font>
    <font>
      <b/>
      <sz val="30"/>
      <name val="Arial"/>
      <family val="2"/>
    </font>
    <font>
      <sz val="28"/>
      <name val="Times New Roman"/>
      <family val="1"/>
    </font>
    <font>
      <b/>
      <sz val="28"/>
      <name val="Times New Roman"/>
      <family val="1"/>
    </font>
    <font>
      <b/>
      <sz val="28"/>
      <name val="Arial"/>
      <family val="2"/>
    </font>
    <font>
      <sz val="28"/>
      <name val="Arial"/>
      <family val="2"/>
    </font>
    <font>
      <i/>
      <sz val="28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16"/>
      <name val="Arial Cyr"/>
      <family val="0"/>
    </font>
    <font>
      <b/>
      <sz val="34"/>
      <name val="Times New Roman"/>
      <family val="1"/>
    </font>
    <font>
      <b/>
      <sz val="3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0"/>
      <color indexed="8"/>
      <name val="Times New Roman"/>
      <family val="1"/>
    </font>
    <font>
      <b/>
      <sz val="3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0"/>
      <color theme="1"/>
      <name val="Times New Roman"/>
      <family val="1"/>
    </font>
    <font>
      <b/>
      <sz val="3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8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49" fontId="10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2" fontId="13" fillId="0" borderId="11" xfId="0" applyNumberFormat="1" applyFont="1" applyBorder="1" applyAlignment="1">
      <alignment horizontal="center" vertical="center"/>
    </xf>
    <xf numFmtId="184" fontId="13" fillId="0" borderId="11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67" fillId="0" borderId="11" xfId="0" applyNumberFormat="1" applyFont="1" applyBorder="1" applyAlignment="1">
      <alignment horizontal="center" vertical="center"/>
    </xf>
    <xf numFmtId="184" fontId="14" fillId="0" borderId="11" xfId="0" applyNumberFormat="1" applyFont="1" applyBorder="1" applyAlignment="1">
      <alignment horizontal="center" vertical="center"/>
    </xf>
    <xf numFmtId="2" fontId="68" fillId="0" borderId="11" xfId="0" applyNumberFormat="1" applyFont="1" applyBorder="1" applyAlignment="1">
      <alignment horizontal="center" vertical="center"/>
    </xf>
    <xf numFmtId="2" fontId="14" fillId="33" borderId="11" xfId="0" applyNumberFormat="1" applyFont="1" applyFill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184" fontId="15" fillId="0" borderId="11" xfId="0" applyNumberFormat="1" applyFont="1" applyBorder="1" applyAlignment="1">
      <alignment horizontal="center" vertical="center"/>
    </xf>
    <xf numFmtId="2" fontId="16" fillId="0" borderId="11" xfId="0" applyNumberFormat="1" applyFont="1" applyBorder="1" applyAlignment="1">
      <alignment horizontal="center" vertical="center"/>
    </xf>
    <xf numFmtId="184" fontId="16" fillId="0" borderId="11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2" fontId="20" fillId="0" borderId="11" xfId="0" applyNumberFormat="1" applyFont="1" applyBorder="1" applyAlignment="1">
      <alignment horizontal="center" vertical="center"/>
    </xf>
    <xf numFmtId="184" fontId="20" fillId="0" borderId="11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left" wrapText="1"/>
    </xf>
    <xf numFmtId="49" fontId="24" fillId="0" borderId="11" xfId="0" applyNumberFormat="1" applyFont="1" applyBorder="1" applyAlignment="1">
      <alignment horizontal="left" wrapText="1"/>
    </xf>
    <xf numFmtId="49" fontId="22" fillId="0" borderId="11" xfId="0" applyNumberFormat="1" applyFont="1" applyBorder="1" applyAlignment="1">
      <alignment horizontal="left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84" fontId="5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49" fontId="21" fillId="0" borderId="11" xfId="0" applyNumberFormat="1" applyFont="1" applyBorder="1" applyAlignment="1">
      <alignment horizontal="left" wrapText="1"/>
    </xf>
    <xf numFmtId="49" fontId="23" fillId="0" borderId="11" xfId="0" applyNumberFormat="1" applyFont="1" applyBorder="1" applyAlignment="1">
      <alignment horizontal="left" wrapText="1"/>
    </xf>
    <xf numFmtId="49" fontId="21" fillId="0" borderId="12" xfId="0" applyNumberFormat="1" applyFont="1" applyBorder="1" applyAlignment="1">
      <alignment horizontal="left" wrapText="1"/>
    </xf>
    <xf numFmtId="49" fontId="21" fillId="0" borderId="13" xfId="0" applyNumberFormat="1" applyFont="1" applyBorder="1" applyAlignment="1">
      <alignment horizontal="left" wrapText="1"/>
    </xf>
    <xf numFmtId="49" fontId="21" fillId="0" borderId="14" xfId="0" applyNumberFormat="1" applyFont="1" applyBorder="1" applyAlignment="1">
      <alignment horizontal="left" wrapText="1"/>
    </xf>
    <xf numFmtId="49" fontId="23" fillId="0" borderId="12" xfId="0" applyNumberFormat="1" applyFont="1" applyBorder="1" applyAlignment="1">
      <alignment horizontal="left" wrapText="1"/>
    </xf>
    <xf numFmtId="49" fontId="23" fillId="0" borderId="13" xfId="0" applyNumberFormat="1" applyFont="1" applyBorder="1" applyAlignment="1">
      <alignment horizontal="left" wrapText="1"/>
    </xf>
    <xf numFmtId="49" fontId="23" fillId="0" borderId="14" xfId="0" applyNumberFormat="1" applyFont="1" applyBorder="1" applyAlignment="1">
      <alignment horizontal="left" wrapText="1"/>
    </xf>
    <xf numFmtId="49" fontId="22" fillId="0" borderId="11" xfId="0" applyNumberFormat="1" applyFont="1" applyBorder="1" applyAlignment="1">
      <alignment horizontal="left" wrapText="1"/>
    </xf>
    <xf numFmtId="49" fontId="18" fillId="0" borderId="12" xfId="0" applyNumberFormat="1" applyFont="1" applyBorder="1" applyAlignment="1">
      <alignment horizontal="left" wrapText="1"/>
    </xf>
    <xf numFmtId="49" fontId="18" fillId="0" borderId="13" xfId="0" applyNumberFormat="1" applyFont="1" applyBorder="1" applyAlignment="1">
      <alignment horizontal="left" wrapText="1"/>
    </xf>
    <xf numFmtId="49" fontId="18" fillId="0" borderId="14" xfId="0" applyNumberFormat="1" applyFont="1" applyBorder="1" applyAlignment="1">
      <alignment horizontal="left" wrapText="1"/>
    </xf>
    <xf numFmtId="49" fontId="22" fillId="0" borderId="12" xfId="0" applyNumberFormat="1" applyFont="1" applyBorder="1" applyAlignment="1">
      <alignment horizontal="left" wrapText="1"/>
    </xf>
    <xf numFmtId="49" fontId="22" fillId="0" borderId="13" xfId="0" applyNumberFormat="1" applyFont="1" applyBorder="1" applyAlignment="1">
      <alignment horizontal="left" wrapText="1"/>
    </xf>
    <xf numFmtId="49" fontId="22" fillId="0" borderId="14" xfId="0" applyNumberFormat="1" applyFont="1" applyBorder="1" applyAlignment="1">
      <alignment horizontal="left" wrapText="1"/>
    </xf>
    <xf numFmtId="0" fontId="30" fillId="0" borderId="0" xfId="0" applyFont="1" applyAlignment="1">
      <alignment horizontal="center"/>
    </xf>
    <xf numFmtId="49" fontId="7" fillId="0" borderId="12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49" fontId="18" fillId="0" borderId="11" xfId="0" applyNumberFormat="1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left" wrapText="1"/>
    </xf>
    <xf numFmtId="49" fontId="10" fillId="0" borderId="14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left" wrapText="1"/>
    </xf>
    <xf numFmtId="49" fontId="9" fillId="0" borderId="14" xfId="0" applyNumberFormat="1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29" fillId="0" borderId="0" xfId="0" applyFont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22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view="pageBreakPreview" zoomScale="50" zoomScaleSheetLayoutView="50" zoomScalePageLayoutView="0" workbookViewId="0" topLeftCell="A62">
      <selection activeCell="I111" sqref="I111"/>
    </sheetView>
  </sheetViews>
  <sheetFormatPr defaultColWidth="9.00390625" defaultRowHeight="12.75"/>
  <cols>
    <col min="1" max="1" width="14.75390625" style="0" customWidth="1"/>
    <col min="6" max="6" width="25.875" style="0" customWidth="1"/>
    <col min="7" max="7" width="28.00390625" style="0" hidden="1" customWidth="1"/>
    <col min="8" max="8" width="33.875" style="0" customWidth="1"/>
    <col min="9" max="9" width="38.375" style="0" bestFit="1" customWidth="1"/>
    <col min="10" max="10" width="49.00390625" style="0" bestFit="1" customWidth="1"/>
    <col min="11" max="11" width="28.00390625" style="0" customWidth="1"/>
    <col min="12" max="12" width="33.75390625" style="0" customWidth="1"/>
    <col min="13" max="13" width="33.625" style="0" bestFit="1" customWidth="1"/>
    <col min="14" max="14" width="31.875" style="0" bestFit="1" customWidth="1"/>
    <col min="15" max="15" width="34.375" style="0" bestFit="1" customWidth="1"/>
  </cols>
  <sheetData>
    <row r="1" spans="10:12" ht="38.25">
      <c r="J1" s="2"/>
      <c r="L1" s="31" t="s">
        <v>43</v>
      </c>
    </row>
    <row r="2" spans="10:20" ht="27.75">
      <c r="J2" s="2"/>
      <c r="L2" s="39" t="s">
        <v>48</v>
      </c>
      <c r="M2" s="40"/>
      <c r="N2" s="40"/>
      <c r="O2" s="40"/>
      <c r="P2" s="40"/>
      <c r="Q2" s="40"/>
      <c r="R2" s="40"/>
      <c r="S2" s="40"/>
      <c r="T2" s="40"/>
    </row>
    <row r="3" spans="10:20" ht="27.75">
      <c r="J3" s="2"/>
      <c r="L3" s="39" t="s">
        <v>52</v>
      </c>
      <c r="M3" s="40"/>
      <c r="N3" s="40"/>
      <c r="O3" s="40"/>
      <c r="P3" s="40"/>
      <c r="Q3" s="40"/>
      <c r="R3" s="40"/>
      <c r="S3" s="40"/>
      <c r="T3" s="40"/>
    </row>
    <row r="4" ht="12.75">
      <c r="L4" s="13"/>
    </row>
    <row r="6" spans="1:15" ht="42">
      <c r="A6" s="72" t="s">
        <v>51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5" ht="42">
      <c r="A7" s="72" t="s">
        <v>53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</row>
    <row r="8" spans="1:11" ht="18.7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8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5" ht="39.75">
      <c r="A10" s="58" t="s">
        <v>54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11" ht="18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5" s="2" customFormat="1" ht="25.5" customHeight="1">
      <c r="A13" s="76" t="s">
        <v>9</v>
      </c>
      <c r="B13" s="76"/>
      <c r="C13" s="76"/>
      <c r="D13" s="76"/>
      <c r="E13" s="76"/>
      <c r="F13" s="76"/>
      <c r="G13" s="76"/>
      <c r="H13" s="75" t="s">
        <v>14</v>
      </c>
      <c r="I13" s="75"/>
      <c r="J13" s="75"/>
      <c r="K13" s="75"/>
      <c r="L13" s="75" t="s">
        <v>15</v>
      </c>
      <c r="M13" s="75"/>
      <c r="N13" s="75"/>
      <c r="O13" s="75"/>
    </row>
    <row r="14" spans="1:15" s="4" customFormat="1" ht="217.5" customHeight="1">
      <c r="A14" s="76"/>
      <c r="B14" s="76"/>
      <c r="C14" s="76"/>
      <c r="D14" s="76"/>
      <c r="E14" s="76"/>
      <c r="F14" s="76"/>
      <c r="G14" s="76"/>
      <c r="H14" s="38" t="s">
        <v>55</v>
      </c>
      <c r="I14" s="38" t="s">
        <v>56</v>
      </c>
      <c r="J14" s="38" t="s">
        <v>0</v>
      </c>
      <c r="K14" s="38" t="s">
        <v>13</v>
      </c>
      <c r="L14" s="38" t="s">
        <v>57</v>
      </c>
      <c r="M14" s="38" t="s">
        <v>56</v>
      </c>
      <c r="N14" s="38" t="s">
        <v>0</v>
      </c>
      <c r="O14" s="38" t="s">
        <v>13</v>
      </c>
    </row>
    <row r="15" spans="1:15" s="2" customFormat="1" ht="39.75" customHeight="1">
      <c r="A15" s="44" t="s">
        <v>1</v>
      </c>
      <c r="B15" s="44"/>
      <c r="C15" s="44"/>
      <c r="D15" s="44"/>
      <c r="E15" s="44"/>
      <c r="F15" s="44"/>
      <c r="G15" s="44"/>
      <c r="H15" s="33">
        <f>H16+H18+H30</f>
        <v>566989</v>
      </c>
      <c r="I15" s="33">
        <f>I16+I18+I30</f>
        <v>431891.35000000003</v>
      </c>
      <c r="J15" s="33">
        <f>I15-H15</f>
        <v>-135097.64999999997</v>
      </c>
      <c r="K15" s="34">
        <f>I15*100/H15</f>
        <v>76.17279171200852</v>
      </c>
      <c r="L15" s="33">
        <v>0</v>
      </c>
      <c r="M15" s="33">
        <v>0</v>
      </c>
      <c r="N15" s="33">
        <v>0</v>
      </c>
      <c r="O15" s="34">
        <v>0</v>
      </c>
    </row>
    <row r="16" spans="1:15" s="2" customFormat="1" ht="66.75" customHeight="1">
      <c r="A16" s="51" t="s">
        <v>31</v>
      </c>
      <c r="B16" s="51"/>
      <c r="C16" s="51"/>
      <c r="D16" s="51"/>
      <c r="E16" s="51"/>
      <c r="F16" s="51"/>
      <c r="G16" s="51"/>
      <c r="H16" s="16">
        <f>H17</f>
        <v>61946</v>
      </c>
      <c r="I16" s="21">
        <f>I17</f>
        <v>42194.9</v>
      </c>
      <c r="J16" s="16">
        <f>I16-H16</f>
        <v>-19751.1</v>
      </c>
      <c r="K16" s="17">
        <v>0</v>
      </c>
      <c r="L16" s="16">
        <v>0</v>
      </c>
      <c r="M16" s="16">
        <v>0</v>
      </c>
      <c r="N16" s="16">
        <v>0</v>
      </c>
      <c r="O16" s="17">
        <v>0</v>
      </c>
    </row>
    <row r="17" spans="1:15" s="2" customFormat="1" ht="108" customHeight="1">
      <c r="A17" s="45" t="s">
        <v>27</v>
      </c>
      <c r="B17" s="46"/>
      <c r="C17" s="46"/>
      <c r="D17" s="46"/>
      <c r="E17" s="46"/>
      <c r="F17" s="46"/>
      <c r="G17" s="47"/>
      <c r="H17" s="18">
        <v>61946</v>
      </c>
      <c r="I17" s="19">
        <v>42194.9</v>
      </c>
      <c r="J17" s="18">
        <f aca="true" t="shared" si="0" ref="J17:J26">I17-H17</f>
        <v>-19751.1</v>
      </c>
      <c r="K17" s="20">
        <v>0</v>
      </c>
      <c r="L17" s="18">
        <v>0</v>
      </c>
      <c r="M17" s="18">
        <v>0</v>
      </c>
      <c r="N17" s="18">
        <v>0</v>
      </c>
      <c r="O17" s="20">
        <v>0</v>
      </c>
    </row>
    <row r="18" spans="1:15" s="2" customFormat="1" ht="47.25" customHeight="1">
      <c r="A18" s="51" t="s">
        <v>32</v>
      </c>
      <c r="B18" s="51"/>
      <c r="C18" s="51"/>
      <c r="D18" s="51"/>
      <c r="E18" s="51"/>
      <c r="F18" s="51"/>
      <c r="G18" s="51"/>
      <c r="H18" s="16">
        <f>H19+H22+H23+H24+H25+H26+H28+H21+H20</f>
        <v>505043</v>
      </c>
      <c r="I18" s="16">
        <f>I19+I22+I23+I24+I25+I26+I28+I21+I20+I29</f>
        <v>389696.45</v>
      </c>
      <c r="J18" s="16">
        <f>J19+J22+J23+J24+J25+J26+J28+J21</f>
        <v>-114026.55</v>
      </c>
      <c r="K18" s="17">
        <f aca="true" t="shared" si="1" ref="K18:K26">I18*100/H18</f>
        <v>77.16104371310958</v>
      </c>
      <c r="L18" s="16">
        <v>0</v>
      </c>
      <c r="M18" s="16">
        <f>M19+M20+M21+M22+M23+M24+M25+M26+M28+M29</f>
        <v>0</v>
      </c>
      <c r="N18" s="16">
        <f>M18-L18</f>
        <v>0</v>
      </c>
      <c r="O18" s="17">
        <v>0</v>
      </c>
    </row>
    <row r="19" spans="1:15" s="2" customFormat="1" ht="170.25" customHeight="1" hidden="1">
      <c r="A19" s="45" t="s">
        <v>28</v>
      </c>
      <c r="B19" s="46"/>
      <c r="C19" s="46"/>
      <c r="D19" s="46"/>
      <c r="E19" s="46"/>
      <c r="F19" s="47"/>
      <c r="G19" s="37"/>
      <c r="H19" s="18">
        <v>0</v>
      </c>
      <c r="I19" s="19">
        <v>0</v>
      </c>
      <c r="J19" s="18">
        <f t="shared" si="0"/>
        <v>0</v>
      </c>
      <c r="K19" s="20" t="e">
        <f t="shared" si="1"/>
        <v>#DIV/0!</v>
      </c>
      <c r="L19" s="18">
        <v>0</v>
      </c>
      <c r="M19" s="18">
        <v>0</v>
      </c>
      <c r="N19" s="18">
        <v>0</v>
      </c>
      <c r="O19" s="20">
        <v>0</v>
      </c>
    </row>
    <row r="20" spans="1:15" s="2" customFormat="1" ht="170.25" customHeight="1">
      <c r="A20" s="45" t="s">
        <v>40</v>
      </c>
      <c r="B20" s="46"/>
      <c r="C20" s="46"/>
      <c r="D20" s="46"/>
      <c r="E20" s="46"/>
      <c r="F20" s="47"/>
      <c r="G20" s="37"/>
      <c r="H20" s="18">
        <v>1440</v>
      </c>
      <c r="I20" s="19">
        <v>-80</v>
      </c>
      <c r="J20" s="18">
        <f>I20-H20</f>
        <v>-1520</v>
      </c>
      <c r="K20" s="20">
        <f>I20*100/H20</f>
        <v>-5.555555555555555</v>
      </c>
      <c r="L20" s="18">
        <v>0</v>
      </c>
      <c r="M20" s="18">
        <v>0</v>
      </c>
      <c r="N20" s="18">
        <v>0</v>
      </c>
      <c r="O20" s="20">
        <v>0</v>
      </c>
    </row>
    <row r="21" spans="1:15" s="2" customFormat="1" ht="170.25" customHeight="1">
      <c r="A21" s="45" t="s">
        <v>39</v>
      </c>
      <c r="B21" s="46"/>
      <c r="C21" s="46"/>
      <c r="D21" s="46"/>
      <c r="E21" s="46"/>
      <c r="F21" s="47"/>
      <c r="G21" s="37"/>
      <c r="H21" s="18">
        <v>4410</v>
      </c>
      <c r="I21" s="19">
        <v>7716.63</v>
      </c>
      <c r="J21" s="18">
        <f>I21-H21</f>
        <v>3306.63</v>
      </c>
      <c r="K21" s="20">
        <f>I21*100/H21</f>
        <v>174.98027210884354</v>
      </c>
      <c r="L21" s="18">
        <v>0</v>
      </c>
      <c r="M21" s="18">
        <v>0</v>
      </c>
      <c r="N21" s="18">
        <v>0</v>
      </c>
      <c r="O21" s="20">
        <v>0</v>
      </c>
    </row>
    <row r="22" spans="1:15" s="2" customFormat="1" ht="222.75" customHeight="1">
      <c r="A22" s="45" t="s">
        <v>38</v>
      </c>
      <c r="B22" s="46"/>
      <c r="C22" s="46"/>
      <c r="D22" s="46"/>
      <c r="E22" s="46"/>
      <c r="F22" s="47"/>
      <c r="G22" s="37"/>
      <c r="H22" s="18">
        <v>2340</v>
      </c>
      <c r="I22" s="19">
        <v>2744.72</v>
      </c>
      <c r="J22" s="18">
        <f t="shared" si="0"/>
        <v>404.7199999999998</v>
      </c>
      <c r="K22" s="20">
        <f t="shared" si="1"/>
        <v>117.2957264957265</v>
      </c>
      <c r="L22" s="18">
        <v>0</v>
      </c>
      <c r="M22" s="18">
        <v>0</v>
      </c>
      <c r="N22" s="18">
        <v>0</v>
      </c>
      <c r="O22" s="20">
        <v>0</v>
      </c>
    </row>
    <row r="23" spans="1:15" s="2" customFormat="1" ht="69.75" customHeight="1">
      <c r="A23" s="43" t="s">
        <v>2</v>
      </c>
      <c r="B23" s="43"/>
      <c r="C23" s="43"/>
      <c r="D23" s="43"/>
      <c r="E23" s="43"/>
      <c r="F23" s="43"/>
      <c r="G23" s="43"/>
      <c r="H23" s="18">
        <v>90979</v>
      </c>
      <c r="I23" s="19">
        <v>51256.59</v>
      </c>
      <c r="J23" s="18">
        <f t="shared" si="0"/>
        <v>-39722.41</v>
      </c>
      <c r="K23" s="20">
        <f t="shared" si="1"/>
        <v>56.33892436716165</v>
      </c>
      <c r="L23" s="18">
        <v>0</v>
      </c>
      <c r="M23" s="18">
        <v>0</v>
      </c>
      <c r="N23" s="18">
        <v>0</v>
      </c>
      <c r="O23" s="20">
        <v>0</v>
      </c>
    </row>
    <row r="24" spans="1:15" s="2" customFormat="1" ht="75" customHeight="1">
      <c r="A24" s="43" t="s">
        <v>3</v>
      </c>
      <c r="B24" s="43"/>
      <c r="C24" s="43"/>
      <c r="D24" s="43"/>
      <c r="E24" s="43"/>
      <c r="F24" s="43"/>
      <c r="G24" s="43"/>
      <c r="H24" s="18">
        <v>16800</v>
      </c>
      <c r="I24" s="19">
        <v>9323.66</v>
      </c>
      <c r="J24" s="18">
        <f t="shared" si="0"/>
        <v>-7476.34</v>
      </c>
      <c r="K24" s="20">
        <f t="shared" si="1"/>
        <v>55.49797619047619</v>
      </c>
      <c r="L24" s="18">
        <v>0</v>
      </c>
      <c r="M24" s="18">
        <v>0</v>
      </c>
      <c r="N24" s="18">
        <v>0</v>
      </c>
      <c r="O24" s="20">
        <v>0</v>
      </c>
    </row>
    <row r="25" spans="1:15" s="2" customFormat="1" ht="68.25" customHeight="1">
      <c r="A25" s="43" t="s">
        <v>10</v>
      </c>
      <c r="B25" s="43"/>
      <c r="C25" s="43"/>
      <c r="D25" s="43"/>
      <c r="E25" s="43"/>
      <c r="F25" s="43"/>
      <c r="G25" s="43"/>
      <c r="H25" s="18">
        <v>3600</v>
      </c>
      <c r="I25" s="19">
        <v>3465.09</v>
      </c>
      <c r="J25" s="18">
        <f t="shared" si="0"/>
        <v>-134.90999999999985</v>
      </c>
      <c r="K25" s="20">
        <f t="shared" si="1"/>
        <v>96.2525</v>
      </c>
      <c r="L25" s="18">
        <v>0</v>
      </c>
      <c r="M25" s="18">
        <v>0</v>
      </c>
      <c r="N25" s="18">
        <v>0</v>
      </c>
      <c r="O25" s="20">
        <v>0</v>
      </c>
    </row>
    <row r="26" spans="1:15" s="2" customFormat="1" ht="47.25" customHeight="1">
      <c r="A26" s="43" t="s">
        <v>11</v>
      </c>
      <c r="B26" s="43"/>
      <c r="C26" s="43"/>
      <c r="D26" s="43"/>
      <c r="E26" s="43"/>
      <c r="F26" s="43"/>
      <c r="G26" s="43"/>
      <c r="H26" s="18">
        <v>38400</v>
      </c>
      <c r="I26" s="19">
        <v>33405.89</v>
      </c>
      <c r="J26" s="18">
        <f t="shared" si="0"/>
        <v>-4994.110000000001</v>
      </c>
      <c r="K26" s="20">
        <f t="shared" si="1"/>
        <v>86.99450520833334</v>
      </c>
      <c r="L26" s="18">
        <v>0</v>
      </c>
      <c r="M26" s="18">
        <v>0</v>
      </c>
      <c r="N26" s="18">
        <v>0</v>
      </c>
      <c r="O26" s="20">
        <v>0</v>
      </c>
    </row>
    <row r="27" spans="1:15" s="2" customFormat="1" ht="1.5" customHeight="1">
      <c r="A27" s="59" t="s">
        <v>47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1"/>
    </row>
    <row r="28" spans="1:15" s="2" customFormat="1" ht="65.25" customHeight="1">
      <c r="A28" s="45" t="s">
        <v>29</v>
      </c>
      <c r="B28" s="46"/>
      <c r="C28" s="46"/>
      <c r="D28" s="46"/>
      <c r="E28" s="46"/>
      <c r="F28" s="47"/>
      <c r="G28" s="35"/>
      <c r="H28" s="18">
        <v>347074</v>
      </c>
      <c r="I28" s="18">
        <v>281663.87</v>
      </c>
      <c r="J28" s="18">
        <f>I28-H28</f>
        <v>-65410.130000000005</v>
      </c>
      <c r="K28" s="20">
        <f>I28*100/H28</f>
        <v>81.15383751015634</v>
      </c>
      <c r="L28" s="18">
        <v>0</v>
      </c>
      <c r="M28" s="18">
        <v>0</v>
      </c>
      <c r="N28" s="18">
        <v>0</v>
      </c>
      <c r="O28" s="20">
        <v>0</v>
      </c>
    </row>
    <row r="29" spans="1:15" s="2" customFormat="1" ht="96.75" customHeight="1">
      <c r="A29" s="45" t="s">
        <v>46</v>
      </c>
      <c r="B29" s="46"/>
      <c r="C29" s="46"/>
      <c r="D29" s="46"/>
      <c r="E29" s="46"/>
      <c r="F29" s="47"/>
      <c r="G29" s="35"/>
      <c r="H29" s="18">
        <v>0</v>
      </c>
      <c r="I29" s="18">
        <v>200</v>
      </c>
      <c r="J29" s="18">
        <f>I29-H29</f>
        <v>200</v>
      </c>
      <c r="K29" s="20" t="e">
        <f>I29*100/H29</f>
        <v>#DIV/0!</v>
      </c>
      <c r="L29" s="18">
        <v>0</v>
      </c>
      <c r="M29" s="16">
        <v>0</v>
      </c>
      <c r="N29" s="33">
        <v>0</v>
      </c>
      <c r="O29" s="20" t="e">
        <f>M29*100/L29</f>
        <v>#DIV/0!</v>
      </c>
    </row>
    <row r="30" spans="1:15" s="2" customFormat="1" ht="42" customHeight="1">
      <c r="A30" s="55" t="s">
        <v>33</v>
      </c>
      <c r="B30" s="56"/>
      <c r="C30" s="56"/>
      <c r="D30" s="56"/>
      <c r="E30" s="56"/>
      <c r="F30" s="57"/>
      <c r="G30" s="35"/>
      <c r="H30" s="16">
        <f>H31</f>
        <v>0</v>
      </c>
      <c r="I30" s="21">
        <f>I31</f>
        <v>0</v>
      </c>
      <c r="J30" s="16">
        <f aca="true" t="shared" si="2" ref="J30:J43">I30-H30</f>
        <v>0</v>
      </c>
      <c r="K30" s="17" t="e">
        <f aca="true" t="shared" si="3" ref="K30:K65">I30*100/H30</f>
        <v>#DIV/0!</v>
      </c>
      <c r="L30" s="16">
        <v>0</v>
      </c>
      <c r="M30" s="16">
        <v>0</v>
      </c>
      <c r="N30" s="33">
        <f>M30-L30</f>
        <v>0</v>
      </c>
      <c r="O30" s="20" t="e">
        <f>M30*100/L30</f>
        <v>#DIV/0!</v>
      </c>
    </row>
    <row r="31" spans="1:15" s="2" customFormat="1" ht="37.5" customHeight="1">
      <c r="A31" s="55" t="s">
        <v>23</v>
      </c>
      <c r="B31" s="56"/>
      <c r="C31" s="56"/>
      <c r="D31" s="56"/>
      <c r="E31" s="56"/>
      <c r="F31" s="57"/>
      <c r="G31" s="35"/>
      <c r="H31" s="16">
        <f aca="true" t="shared" si="4" ref="H31:O31">H33+H32</f>
        <v>0</v>
      </c>
      <c r="I31" s="16">
        <f t="shared" si="4"/>
        <v>0</v>
      </c>
      <c r="J31" s="16">
        <f t="shared" si="4"/>
        <v>0</v>
      </c>
      <c r="K31" s="16" t="e">
        <f t="shared" si="4"/>
        <v>#DIV/0!</v>
      </c>
      <c r="L31" s="16">
        <f t="shared" si="4"/>
        <v>750</v>
      </c>
      <c r="M31" s="16">
        <f t="shared" si="4"/>
        <v>1789.57</v>
      </c>
      <c r="N31" s="16">
        <f t="shared" si="4"/>
        <v>1039.57</v>
      </c>
      <c r="O31" s="16" t="e">
        <f t="shared" si="4"/>
        <v>#DIV/0!</v>
      </c>
    </row>
    <row r="32" spans="1:15" s="2" customFormat="1" ht="235.5" customHeight="1">
      <c r="A32" s="45" t="s">
        <v>58</v>
      </c>
      <c r="B32" s="70"/>
      <c r="C32" s="70"/>
      <c r="D32" s="70"/>
      <c r="E32" s="70"/>
      <c r="F32" s="71"/>
      <c r="G32" s="35"/>
      <c r="H32" s="18">
        <v>0</v>
      </c>
      <c r="I32" s="19">
        <v>0</v>
      </c>
      <c r="J32" s="18">
        <f>I32-H32</f>
        <v>0</v>
      </c>
      <c r="K32" s="20" t="e">
        <f>I32*100/H32</f>
        <v>#DIV/0!</v>
      </c>
      <c r="L32" s="16">
        <v>0</v>
      </c>
      <c r="M32" s="16">
        <v>1.32</v>
      </c>
      <c r="N32" s="33">
        <f>M32-L32</f>
        <v>1.32</v>
      </c>
      <c r="O32" s="20" t="e">
        <f>M32*100/L32</f>
        <v>#DIV/0!</v>
      </c>
    </row>
    <row r="33" spans="1:15" s="2" customFormat="1" ht="194.25" customHeight="1">
      <c r="A33" s="43" t="s">
        <v>24</v>
      </c>
      <c r="B33" s="43"/>
      <c r="C33" s="43"/>
      <c r="D33" s="43"/>
      <c r="E33" s="43"/>
      <c r="F33" s="43"/>
      <c r="G33" s="43"/>
      <c r="H33" s="18">
        <v>0</v>
      </c>
      <c r="I33" s="19">
        <v>0</v>
      </c>
      <c r="J33" s="18">
        <f t="shared" si="2"/>
        <v>0</v>
      </c>
      <c r="K33" s="20" t="e">
        <f>I33*100/H33</f>
        <v>#DIV/0!</v>
      </c>
      <c r="L33" s="16">
        <v>750</v>
      </c>
      <c r="M33" s="16">
        <v>1788.25</v>
      </c>
      <c r="N33" s="33">
        <f>M33-L33</f>
        <v>1038.25</v>
      </c>
      <c r="O33" s="20">
        <f>M33*100/L33</f>
        <v>238.43333333333334</v>
      </c>
    </row>
    <row r="34" spans="1:15" s="2" customFormat="1" ht="48.75" customHeight="1">
      <c r="A34" s="48" t="s">
        <v>4</v>
      </c>
      <c r="B34" s="49"/>
      <c r="C34" s="49"/>
      <c r="D34" s="49"/>
      <c r="E34" s="49"/>
      <c r="F34" s="50"/>
      <c r="G34" s="36"/>
      <c r="H34" s="33">
        <f>H35+H38+H41+H43</f>
        <v>300</v>
      </c>
      <c r="I34" s="33">
        <f>I35+I38+I41+I43</f>
        <v>160.04000000000002</v>
      </c>
      <c r="J34" s="33">
        <f t="shared" si="2"/>
        <v>-139.95999999999998</v>
      </c>
      <c r="K34" s="17">
        <f t="shared" si="3"/>
        <v>53.34666666666667</v>
      </c>
      <c r="L34" s="33">
        <f>L35+L38+L41+L43</f>
        <v>0</v>
      </c>
      <c r="M34" s="33">
        <f>M35+M38+M41+M43</f>
        <v>1221.12</v>
      </c>
      <c r="N34" s="33">
        <f>M34-L34</f>
        <v>1221.12</v>
      </c>
      <c r="O34" s="17">
        <v>0</v>
      </c>
    </row>
    <row r="35" spans="1:15" s="2" customFormat="1" ht="38.25" customHeight="1">
      <c r="A35" s="51" t="s">
        <v>34</v>
      </c>
      <c r="B35" s="51"/>
      <c r="C35" s="51"/>
      <c r="D35" s="51"/>
      <c r="E35" s="51"/>
      <c r="F35" s="51"/>
      <c r="G35" s="51"/>
      <c r="H35" s="16">
        <f>H37+H36</f>
        <v>240</v>
      </c>
      <c r="I35" s="16">
        <f>I37+I36</f>
        <v>144.4</v>
      </c>
      <c r="J35" s="16">
        <f t="shared" si="2"/>
        <v>-95.6</v>
      </c>
      <c r="K35" s="17">
        <f t="shared" si="3"/>
        <v>60.166666666666664</v>
      </c>
      <c r="L35" s="16">
        <v>0</v>
      </c>
      <c r="M35" s="16">
        <v>0</v>
      </c>
      <c r="N35" s="16">
        <v>0</v>
      </c>
      <c r="O35" s="17">
        <v>0</v>
      </c>
    </row>
    <row r="36" spans="1:15" s="2" customFormat="1" ht="203.25" customHeight="1">
      <c r="A36" s="45" t="s">
        <v>44</v>
      </c>
      <c r="B36" s="70"/>
      <c r="C36" s="70"/>
      <c r="D36" s="70"/>
      <c r="E36" s="70"/>
      <c r="F36" s="71"/>
      <c r="G36" s="37"/>
      <c r="H36" s="18">
        <v>0</v>
      </c>
      <c r="I36" s="19">
        <v>93.4</v>
      </c>
      <c r="J36" s="18">
        <f>I36-H36</f>
        <v>93.4</v>
      </c>
      <c r="K36" s="20" t="e">
        <f>I36*100/H36</f>
        <v>#DIV/0!</v>
      </c>
      <c r="L36" s="18">
        <v>0</v>
      </c>
      <c r="M36" s="18">
        <v>0</v>
      </c>
      <c r="N36" s="18">
        <v>0</v>
      </c>
      <c r="O36" s="20">
        <v>0</v>
      </c>
    </row>
    <row r="37" spans="1:15" s="2" customFormat="1" ht="73.5" customHeight="1">
      <c r="A37" s="43" t="s">
        <v>12</v>
      </c>
      <c r="B37" s="43"/>
      <c r="C37" s="43"/>
      <c r="D37" s="43"/>
      <c r="E37" s="43"/>
      <c r="F37" s="43"/>
      <c r="G37" s="43"/>
      <c r="H37" s="18">
        <v>240</v>
      </c>
      <c r="I37" s="19">
        <v>51</v>
      </c>
      <c r="J37" s="18">
        <f t="shared" si="2"/>
        <v>-189</v>
      </c>
      <c r="K37" s="20">
        <f t="shared" si="3"/>
        <v>21.25</v>
      </c>
      <c r="L37" s="18">
        <v>0</v>
      </c>
      <c r="M37" s="18">
        <v>0</v>
      </c>
      <c r="N37" s="18">
        <v>0</v>
      </c>
      <c r="O37" s="20">
        <v>0</v>
      </c>
    </row>
    <row r="38" spans="1:15" s="2" customFormat="1" ht="33.75" customHeight="1">
      <c r="A38" s="55" t="s">
        <v>35</v>
      </c>
      <c r="B38" s="56"/>
      <c r="C38" s="56"/>
      <c r="D38" s="56"/>
      <c r="E38" s="56"/>
      <c r="F38" s="57"/>
      <c r="G38" s="37"/>
      <c r="H38" s="16">
        <f>H39</f>
        <v>30</v>
      </c>
      <c r="I38" s="16">
        <f>I39</f>
        <v>15.64</v>
      </c>
      <c r="J38" s="16">
        <f t="shared" si="2"/>
        <v>-14.36</v>
      </c>
      <c r="K38" s="17">
        <f>I38*100/H38</f>
        <v>52.13333333333333</v>
      </c>
      <c r="L38" s="16">
        <v>0</v>
      </c>
      <c r="M38" s="16">
        <v>0</v>
      </c>
      <c r="N38" s="16">
        <v>0</v>
      </c>
      <c r="O38" s="17">
        <v>0</v>
      </c>
    </row>
    <row r="39" spans="1:15" s="2" customFormat="1" ht="33" customHeight="1">
      <c r="A39" s="45" t="s">
        <v>18</v>
      </c>
      <c r="B39" s="46"/>
      <c r="C39" s="46"/>
      <c r="D39" s="46"/>
      <c r="E39" s="46"/>
      <c r="F39" s="47"/>
      <c r="G39" s="35"/>
      <c r="H39" s="18">
        <v>30</v>
      </c>
      <c r="I39" s="19">
        <v>15.64</v>
      </c>
      <c r="J39" s="18">
        <f>I39-H39</f>
        <v>-14.36</v>
      </c>
      <c r="K39" s="20">
        <f t="shared" si="3"/>
        <v>52.13333333333333</v>
      </c>
      <c r="L39" s="18">
        <v>0</v>
      </c>
      <c r="M39" s="18">
        <v>0</v>
      </c>
      <c r="N39" s="18">
        <v>0</v>
      </c>
      <c r="O39" s="20">
        <v>0</v>
      </c>
    </row>
    <row r="40" spans="1:15" s="2" customFormat="1" ht="64.5" customHeight="1" hidden="1">
      <c r="A40" s="45" t="s">
        <v>45</v>
      </c>
      <c r="B40" s="46"/>
      <c r="C40" s="46"/>
      <c r="D40" s="46"/>
      <c r="E40" s="46"/>
      <c r="F40" s="47"/>
      <c r="G40" s="35"/>
      <c r="H40" s="18">
        <v>0</v>
      </c>
      <c r="I40" s="19">
        <v>0</v>
      </c>
      <c r="J40" s="18">
        <f t="shared" si="2"/>
        <v>0</v>
      </c>
      <c r="K40" s="17" t="e">
        <f t="shared" si="3"/>
        <v>#DIV/0!</v>
      </c>
      <c r="L40" s="18">
        <v>0</v>
      </c>
      <c r="M40" s="18">
        <v>0</v>
      </c>
      <c r="N40" s="18">
        <f>M40-L40</f>
        <v>0</v>
      </c>
      <c r="O40" s="20">
        <v>0</v>
      </c>
    </row>
    <row r="41" spans="1:15" s="2" customFormat="1" ht="33" customHeight="1">
      <c r="A41" s="51" t="s">
        <v>36</v>
      </c>
      <c r="B41" s="51"/>
      <c r="C41" s="51"/>
      <c r="D41" s="51"/>
      <c r="E41" s="51"/>
      <c r="F41" s="51"/>
      <c r="G41" s="51"/>
      <c r="H41" s="16">
        <f>H42</f>
        <v>30</v>
      </c>
      <c r="I41" s="21">
        <f>I42</f>
        <v>0</v>
      </c>
      <c r="J41" s="16">
        <f t="shared" si="2"/>
        <v>-30</v>
      </c>
      <c r="K41" s="17">
        <f t="shared" si="3"/>
        <v>0</v>
      </c>
      <c r="L41" s="16">
        <v>0</v>
      </c>
      <c r="M41" s="16">
        <v>0</v>
      </c>
      <c r="N41" s="16">
        <v>0</v>
      </c>
      <c r="O41" s="16">
        <v>0</v>
      </c>
    </row>
    <row r="42" spans="1:15" s="2" customFormat="1" ht="39" customHeight="1">
      <c r="A42" s="43" t="s">
        <v>5</v>
      </c>
      <c r="B42" s="43"/>
      <c r="C42" s="43"/>
      <c r="D42" s="43"/>
      <c r="E42" s="43"/>
      <c r="F42" s="43"/>
      <c r="G42" s="43"/>
      <c r="H42" s="18">
        <v>30</v>
      </c>
      <c r="I42" s="19">
        <v>0</v>
      </c>
      <c r="J42" s="18">
        <f t="shared" si="2"/>
        <v>-30</v>
      </c>
      <c r="K42" s="20">
        <f t="shared" si="3"/>
        <v>0</v>
      </c>
      <c r="L42" s="18">
        <v>0</v>
      </c>
      <c r="M42" s="18">
        <v>0</v>
      </c>
      <c r="N42" s="18">
        <v>0</v>
      </c>
      <c r="O42" s="20">
        <v>0</v>
      </c>
    </row>
    <row r="43" spans="1:15" s="2" customFormat="1" ht="76.5" customHeight="1">
      <c r="A43" s="51" t="s">
        <v>16</v>
      </c>
      <c r="B43" s="51"/>
      <c r="C43" s="51"/>
      <c r="D43" s="51"/>
      <c r="E43" s="51"/>
      <c r="F43" s="51"/>
      <c r="G43" s="51"/>
      <c r="H43" s="16">
        <f>H44</f>
        <v>0</v>
      </c>
      <c r="I43" s="21">
        <f>I44</f>
        <v>0</v>
      </c>
      <c r="J43" s="16">
        <f t="shared" si="2"/>
        <v>0</v>
      </c>
      <c r="K43" s="17">
        <v>0</v>
      </c>
      <c r="L43" s="16">
        <f>L44</f>
        <v>0</v>
      </c>
      <c r="M43" s="16">
        <f>M44</f>
        <v>1221.12</v>
      </c>
      <c r="N43" s="16">
        <f>N44</f>
        <v>1221.12</v>
      </c>
      <c r="O43" s="17">
        <f>O44</f>
        <v>0</v>
      </c>
    </row>
    <row r="44" spans="1:15" s="2" customFormat="1" ht="63.75" customHeight="1">
      <c r="A44" s="43" t="s">
        <v>16</v>
      </c>
      <c r="B44" s="43"/>
      <c r="C44" s="43"/>
      <c r="D44" s="43"/>
      <c r="E44" s="43"/>
      <c r="F44" s="43"/>
      <c r="G44" s="43"/>
      <c r="H44" s="18">
        <v>0</v>
      </c>
      <c r="I44" s="19">
        <v>0</v>
      </c>
      <c r="J44" s="18">
        <f>I44-H44</f>
        <v>0</v>
      </c>
      <c r="K44" s="20">
        <v>0</v>
      </c>
      <c r="L44" s="18">
        <v>0</v>
      </c>
      <c r="M44" s="18">
        <v>1221.12</v>
      </c>
      <c r="N44" s="18">
        <f>M44-L44</f>
        <v>1221.12</v>
      </c>
      <c r="O44" s="20">
        <v>0</v>
      </c>
    </row>
    <row r="45" spans="1:15" s="2" customFormat="1" ht="44.25" customHeight="1" hidden="1">
      <c r="A45" s="45"/>
      <c r="B45" s="46"/>
      <c r="C45" s="46"/>
      <c r="D45" s="46"/>
      <c r="E45" s="46"/>
      <c r="F45" s="47"/>
      <c r="G45" s="35"/>
      <c r="H45" s="18"/>
      <c r="I45" s="18"/>
      <c r="J45" s="18">
        <f>I45-H45</f>
        <v>0</v>
      </c>
      <c r="K45" s="17" t="e">
        <f t="shared" si="3"/>
        <v>#DIV/0!</v>
      </c>
      <c r="L45" s="18"/>
      <c r="M45" s="18"/>
      <c r="N45" s="18"/>
      <c r="O45" s="20"/>
    </row>
    <row r="46" spans="1:15" s="2" customFormat="1" ht="45" customHeight="1" hidden="1">
      <c r="A46" s="45"/>
      <c r="B46" s="46"/>
      <c r="C46" s="46"/>
      <c r="D46" s="46"/>
      <c r="E46" s="46"/>
      <c r="F46" s="47"/>
      <c r="G46" s="35"/>
      <c r="H46" s="18"/>
      <c r="I46" s="18"/>
      <c r="J46" s="18">
        <f aca="true" t="shared" si="5" ref="J46:J57">I46-H46</f>
        <v>0</v>
      </c>
      <c r="K46" s="17" t="e">
        <f t="shared" si="3"/>
        <v>#DIV/0!</v>
      </c>
      <c r="L46" s="18"/>
      <c r="M46" s="18"/>
      <c r="N46" s="18"/>
      <c r="O46" s="20"/>
    </row>
    <row r="47" spans="1:15" s="2" customFormat="1" ht="0.75" customHeight="1" hidden="1">
      <c r="A47" s="45"/>
      <c r="B47" s="46"/>
      <c r="C47" s="46"/>
      <c r="D47" s="46"/>
      <c r="E47" s="46"/>
      <c r="F47" s="47"/>
      <c r="G47" s="35"/>
      <c r="H47" s="18"/>
      <c r="I47" s="18"/>
      <c r="J47" s="18">
        <f t="shared" si="5"/>
        <v>0</v>
      </c>
      <c r="K47" s="17" t="e">
        <f t="shared" si="3"/>
        <v>#DIV/0!</v>
      </c>
      <c r="L47" s="18"/>
      <c r="M47" s="18"/>
      <c r="N47" s="18"/>
      <c r="O47" s="20"/>
    </row>
    <row r="48" spans="1:15" s="2" customFormat="1" ht="41.25" customHeight="1" hidden="1">
      <c r="A48" s="45"/>
      <c r="B48" s="46"/>
      <c r="C48" s="46"/>
      <c r="D48" s="46"/>
      <c r="E48" s="46"/>
      <c r="F48" s="47"/>
      <c r="G48" s="35"/>
      <c r="H48" s="18"/>
      <c r="I48" s="18"/>
      <c r="J48" s="18">
        <f t="shared" si="5"/>
        <v>0</v>
      </c>
      <c r="K48" s="17" t="e">
        <f t="shared" si="3"/>
        <v>#DIV/0!</v>
      </c>
      <c r="L48" s="18"/>
      <c r="M48" s="18"/>
      <c r="N48" s="18"/>
      <c r="O48" s="20"/>
    </row>
    <row r="49" spans="1:15" s="2" customFormat="1" ht="59.25" customHeight="1" hidden="1">
      <c r="A49" s="55" t="s">
        <v>16</v>
      </c>
      <c r="B49" s="56"/>
      <c r="C49" s="56"/>
      <c r="D49" s="56"/>
      <c r="E49" s="56"/>
      <c r="F49" s="57"/>
      <c r="G49" s="35"/>
      <c r="H49" s="16"/>
      <c r="I49" s="16"/>
      <c r="J49" s="18">
        <f t="shared" si="5"/>
        <v>0</v>
      </c>
      <c r="K49" s="17" t="e">
        <f t="shared" si="3"/>
        <v>#DIV/0!</v>
      </c>
      <c r="L49" s="16"/>
      <c r="M49" s="16"/>
      <c r="N49" s="16"/>
      <c r="O49" s="17"/>
    </row>
    <row r="50" spans="1:15" s="2" customFormat="1" ht="93" customHeight="1" hidden="1">
      <c r="A50" s="45"/>
      <c r="B50" s="46"/>
      <c r="C50" s="46"/>
      <c r="D50" s="46"/>
      <c r="E50" s="46"/>
      <c r="F50" s="47"/>
      <c r="G50" s="35"/>
      <c r="H50" s="18"/>
      <c r="I50" s="18"/>
      <c r="J50" s="18">
        <f t="shared" si="5"/>
        <v>0</v>
      </c>
      <c r="K50" s="17" t="e">
        <f t="shared" si="3"/>
        <v>#DIV/0!</v>
      </c>
      <c r="L50" s="18"/>
      <c r="M50" s="22"/>
      <c r="N50" s="18"/>
      <c r="O50" s="20"/>
    </row>
    <row r="51" spans="1:15" s="2" customFormat="1" ht="30" customHeight="1" hidden="1">
      <c r="A51" s="45" t="s">
        <v>25</v>
      </c>
      <c r="B51" s="46"/>
      <c r="C51" s="46"/>
      <c r="D51" s="46"/>
      <c r="E51" s="46"/>
      <c r="F51" s="47"/>
      <c r="G51" s="35"/>
      <c r="H51" s="18"/>
      <c r="I51" s="18"/>
      <c r="J51" s="18">
        <f t="shared" si="5"/>
        <v>0</v>
      </c>
      <c r="K51" s="17" t="e">
        <f t="shared" si="3"/>
        <v>#DIV/0!</v>
      </c>
      <c r="L51" s="18"/>
      <c r="M51" s="18"/>
      <c r="N51" s="18"/>
      <c r="O51" s="20"/>
    </row>
    <row r="52" spans="1:15" s="2" customFormat="1" ht="50.25" customHeight="1" hidden="1">
      <c r="A52" s="55" t="s">
        <v>22</v>
      </c>
      <c r="B52" s="56"/>
      <c r="C52" s="56"/>
      <c r="D52" s="56"/>
      <c r="E52" s="56"/>
      <c r="F52" s="57"/>
      <c r="G52" s="35"/>
      <c r="H52" s="16"/>
      <c r="I52" s="16"/>
      <c r="J52" s="18">
        <f t="shared" si="5"/>
        <v>0</v>
      </c>
      <c r="K52" s="17" t="e">
        <f t="shared" si="3"/>
        <v>#DIV/0!</v>
      </c>
      <c r="L52" s="16"/>
      <c r="M52" s="16"/>
      <c r="N52" s="16"/>
      <c r="O52" s="17"/>
    </row>
    <row r="53" spans="1:15" s="2" customFormat="1" ht="9.75" customHeight="1" hidden="1">
      <c r="A53" s="45" t="s">
        <v>37</v>
      </c>
      <c r="B53" s="46"/>
      <c r="C53" s="46"/>
      <c r="D53" s="46"/>
      <c r="E53" s="46"/>
      <c r="F53" s="47"/>
      <c r="G53" s="35"/>
      <c r="H53" s="18"/>
      <c r="I53" s="18"/>
      <c r="J53" s="18">
        <f>I53-H53</f>
        <v>0</v>
      </c>
      <c r="K53" s="17" t="e">
        <f t="shared" si="3"/>
        <v>#DIV/0!</v>
      </c>
      <c r="L53" s="19"/>
      <c r="M53" s="18"/>
      <c r="N53" s="18"/>
      <c r="O53" s="20"/>
    </row>
    <row r="54" spans="1:15" s="2" customFormat="1" ht="40.5" customHeight="1" hidden="1">
      <c r="A54" s="55" t="s">
        <v>22</v>
      </c>
      <c r="B54" s="56"/>
      <c r="C54" s="56"/>
      <c r="D54" s="56"/>
      <c r="E54" s="56"/>
      <c r="F54" s="57"/>
      <c r="G54" s="35"/>
      <c r="H54" s="16"/>
      <c r="I54" s="16"/>
      <c r="J54" s="18">
        <f t="shared" si="5"/>
        <v>0</v>
      </c>
      <c r="K54" s="17" t="e">
        <f t="shared" si="3"/>
        <v>#DIV/0!</v>
      </c>
      <c r="L54" s="21"/>
      <c r="M54" s="16"/>
      <c r="N54" s="16"/>
      <c r="O54" s="17"/>
    </row>
    <row r="55" spans="1:15" s="2" customFormat="1" ht="30" customHeight="1" hidden="1">
      <c r="A55" s="45" t="s">
        <v>26</v>
      </c>
      <c r="B55" s="46"/>
      <c r="C55" s="46"/>
      <c r="D55" s="46"/>
      <c r="E55" s="46"/>
      <c r="F55" s="47"/>
      <c r="G55" s="35"/>
      <c r="H55" s="18"/>
      <c r="I55" s="18"/>
      <c r="J55" s="18">
        <f t="shared" si="5"/>
        <v>0</v>
      </c>
      <c r="K55" s="17" t="e">
        <f t="shared" si="3"/>
        <v>#DIV/0!</v>
      </c>
      <c r="L55" s="19"/>
      <c r="M55" s="18"/>
      <c r="N55" s="18"/>
      <c r="O55" s="20"/>
    </row>
    <row r="56" spans="1:15" s="2" customFormat="1" ht="65.25" customHeight="1">
      <c r="A56" s="52" t="s">
        <v>17</v>
      </c>
      <c r="B56" s="53"/>
      <c r="C56" s="53"/>
      <c r="D56" s="53"/>
      <c r="E56" s="53"/>
      <c r="F56" s="54"/>
      <c r="G56" s="35"/>
      <c r="H56" s="23">
        <f>H34+H15</f>
        <v>567289</v>
      </c>
      <c r="I56" s="23">
        <f>I34+I15</f>
        <v>432051.39</v>
      </c>
      <c r="J56" s="23">
        <f t="shared" si="5"/>
        <v>-135237.61</v>
      </c>
      <c r="K56" s="24">
        <f t="shared" si="3"/>
        <v>76.1607205498432</v>
      </c>
      <c r="L56" s="23">
        <v>0</v>
      </c>
      <c r="M56" s="23">
        <f>M43</f>
        <v>1221.12</v>
      </c>
      <c r="N56" s="23">
        <f>M56-L56</f>
        <v>1221.12</v>
      </c>
      <c r="O56" s="24">
        <f>O33</f>
        <v>238.43333333333334</v>
      </c>
    </row>
    <row r="57" spans="1:15" s="2" customFormat="1" ht="40.5" customHeight="1">
      <c r="A57" s="44" t="s">
        <v>6</v>
      </c>
      <c r="B57" s="44"/>
      <c r="C57" s="44"/>
      <c r="D57" s="44"/>
      <c r="E57" s="44"/>
      <c r="F57" s="44"/>
      <c r="G57" s="44"/>
      <c r="H57" s="33">
        <f>H58</f>
        <v>1010328</v>
      </c>
      <c r="I57" s="33">
        <f>I58</f>
        <v>1010328</v>
      </c>
      <c r="J57" s="33">
        <f t="shared" si="5"/>
        <v>0</v>
      </c>
      <c r="K57" s="34">
        <f t="shared" si="3"/>
        <v>100</v>
      </c>
      <c r="L57" s="33">
        <v>0</v>
      </c>
      <c r="M57" s="33">
        <v>0</v>
      </c>
      <c r="N57" s="33">
        <v>0</v>
      </c>
      <c r="O57" s="34">
        <v>0</v>
      </c>
    </row>
    <row r="58" spans="1:15" s="2" customFormat="1" ht="68.25" customHeight="1">
      <c r="A58" s="51" t="s">
        <v>7</v>
      </c>
      <c r="B58" s="51"/>
      <c r="C58" s="51"/>
      <c r="D58" s="51"/>
      <c r="E58" s="51"/>
      <c r="F58" s="51"/>
      <c r="G58" s="51"/>
      <c r="H58" s="16">
        <f>H59</f>
        <v>1010328</v>
      </c>
      <c r="I58" s="16">
        <f>I59</f>
        <v>1010328</v>
      </c>
      <c r="J58" s="16">
        <f>I58-H58</f>
        <v>0</v>
      </c>
      <c r="K58" s="17">
        <f t="shared" si="3"/>
        <v>100</v>
      </c>
      <c r="L58" s="16">
        <v>0</v>
      </c>
      <c r="M58" s="16">
        <v>0</v>
      </c>
      <c r="N58" s="16">
        <v>0</v>
      </c>
      <c r="O58" s="17">
        <v>0</v>
      </c>
    </row>
    <row r="59" spans="1:15" s="2" customFormat="1" ht="35.25" customHeight="1">
      <c r="A59" s="55" t="s">
        <v>19</v>
      </c>
      <c r="B59" s="56"/>
      <c r="C59" s="56"/>
      <c r="D59" s="56"/>
      <c r="E59" s="56"/>
      <c r="F59" s="57"/>
      <c r="G59" s="37"/>
      <c r="H59" s="16">
        <f>H61</f>
        <v>1010328</v>
      </c>
      <c r="I59" s="16">
        <f>I61</f>
        <v>1010328</v>
      </c>
      <c r="J59" s="16">
        <f aca="true" t="shared" si="6" ref="J59:J65">I59-H59</f>
        <v>0</v>
      </c>
      <c r="K59" s="17">
        <f t="shared" si="3"/>
        <v>100</v>
      </c>
      <c r="L59" s="16">
        <v>0</v>
      </c>
      <c r="M59" s="16">
        <v>0</v>
      </c>
      <c r="N59" s="16">
        <v>0</v>
      </c>
      <c r="O59" s="17">
        <v>0</v>
      </c>
    </row>
    <row r="60" spans="1:15" s="2" customFormat="1" ht="42.75" customHeight="1">
      <c r="A60" s="43" t="s">
        <v>8</v>
      </c>
      <c r="B60" s="43"/>
      <c r="C60" s="43"/>
      <c r="D60" s="43"/>
      <c r="E60" s="43"/>
      <c r="F60" s="43"/>
      <c r="G60" s="43"/>
      <c r="H60" s="18"/>
      <c r="I60" s="18"/>
      <c r="J60" s="16">
        <f t="shared" si="6"/>
        <v>0</v>
      </c>
      <c r="K60" s="17" t="e">
        <f t="shared" si="3"/>
        <v>#DIV/0!</v>
      </c>
      <c r="L60" s="18"/>
      <c r="M60" s="18"/>
      <c r="N60" s="18"/>
      <c r="O60" s="17"/>
    </row>
    <row r="61" spans="1:15" s="2" customFormat="1" ht="39.75" customHeight="1">
      <c r="A61" s="43" t="s">
        <v>30</v>
      </c>
      <c r="B61" s="43"/>
      <c r="C61" s="43"/>
      <c r="D61" s="43"/>
      <c r="E61" s="43"/>
      <c r="F61" s="43"/>
      <c r="G61" s="43"/>
      <c r="H61" s="18">
        <v>1010328</v>
      </c>
      <c r="I61" s="18">
        <v>1010328</v>
      </c>
      <c r="J61" s="18">
        <f t="shared" si="6"/>
        <v>0</v>
      </c>
      <c r="K61" s="20">
        <f t="shared" si="3"/>
        <v>100</v>
      </c>
      <c r="L61" s="18">
        <v>0</v>
      </c>
      <c r="M61" s="18">
        <v>0</v>
      </c>
      <c r="N61" s="18">
        <v>0</v>
      </c>
      <c r="O61" s="20">
        <v>0</v>
      </c>
    </row>
    <row r="62" spans="1:15" s="2" customFormat="1" ht="42" customHeight="1">
      <c r="A62" s="67" t="s">
        <v>20</v>
      </c>
      <c r="B62" s="68"/>
      <c r="C62" s="68"/>
      <c r="D62" s="68"/>
      <c r="E62" s="68"/>
      <c r="F62" s="69"/>
      <c r="G62" s="15"/>
      <c r="H62" s="16">
        <f>H63+H64</f>
        <v>247045</v>
      </c>
      <c r="I62" s="16">
        <f>I63+I64</f>
        <v>153663.87</v>
      </c>
      <c r="J62" s="18">
        <f t="shared" si="6"/>
        <v>-93381.13</v>
      </c>
      <c r="K62" s="17">
        <f t="shared" si="3"/>
        <v>62.20076099496043</v>
      </c>
      <c r="L62" s="16">
        <f>L63</f>
        <v>0</v>
      </c>
      <c r="M62" s="16">
        <f>M63</f>
        <v>0</v>
      </c>
      <c r="N62" s="18">
        <v>0</v>
      </c>
      <c r="O62" s="17"/>
    </row>
    <row r="63" spans="1:15" s="2" customFormat="1" ht="42" customHeight="1">
      <c r="A63" s="64" t="s">
        <v>42</v>
      </c>
      <c r="B63" s="73"/>
      <c r="C63" s="73"/>
      <c r="D63" s="73"/>
      <c r="E63" s="73"/>
      <c r="F63" s="74"/>
      <c r="G63" s="15"/>
      <c r="H63" s="16"/>
      <c r="I63" s="16"/>
      <c r="J63" s="18"/>
      <c r="K63" s="17"/>
      <c r="L63" s="16">
        <v>0</v>
      </c>
      <c r="M63" s="16">
        <v>0</v>
      </c>
      <c r="N63" s="18">
        <v>0</v>
      </c>
      <c r="O63" s="17"/>
    </row>
    <row r="64" spans="1:15" s="2" customFormat="1" ht="87" customHeight="1">
      <c r="A64" s="64" t="s">
        <v>41</v>
      </c>
      <c r="B64" s="65"/>
      <c r="C64" s="65"/>
      <c r="D64" s="65"/>
      <c r="E64" s="65"/>
      <c r="F64" s="66"/>
      <c r="G64" s="14"/>
      <c r="H64" s="18">
        <v>247045</v>
      </c>
      <c r="I64" s="18">
        <v>153663.87</v>
      </c>
      <c r="J64" s="18">
        <f t="shared" si="6"/>
        <v>-93381.13</v>
      </c>
      <c r="K64" s="17">
        <f t="shared" si="3"/>
        <v>62.20076099496043</v>
      </c>
      <c r="L64" s="18"/>
      <c r="M64" s="18"/>
      <c r="N64" s="18"/>
      <c r="O64" s="20"/>
    </row>
    <row r="65" spans="1:15" s="4" customFormat="1" ht="39" customHeight="1">
      <c r="A65" s="63" t="s">
        <v>21</v>
      </c>
      <c r="B65" s="63"/>
      <c r="C65" s="63"/>
      <c r="D65" s="63"/>
      <c r="E65" s="63"/>
      <c r="F65" s="63"/>
      <c r="G65" s="63"/>
      <c r="H65" s="25">
        <f>H57+H56+H62</f>
        <v>1824662</v>
      </c>
      <c r="I65" s="25">
        <f>I57+I56+I62</f>
        <v>1596043.2600000002</v>
      </c>
      <c r="J65" s="23">
        <f t="shared" si="6"/>
        <v>-228618.73999999976</v>
      </c>
      <c r="K65" s="17">
        <f t="shared" si="3"/>
        <v>87.47062524456587</v>
      </c>
      <c r="L65" s="25">
        <f>L56+L31+L62</f>
        <v>750</v>
      </c>
      <c r="M65" s="25">
        <f>M56+M31+M62+M40+M18</f>
        <v>3010.6899999999996</v>
      </c>
      <c r="N65" s="25">
        <f>M65-L65</f>
        <v>2260.6899999999996</v>
      </c>
      <c r="O65" s="26">
        <v>137</v>
      </c>
    </row>
    <row r="66" spans="1:15" s="4" customFormat="1" ht="41.25">
      <c r="A66" s="7"/>
      <c r="B66" s="7"/>
      <c r="C66" s="7"/>
      <c r="D66" s="7"/>
      <c r="E66" s="7"/>
      <c r="F66" s="7"/>
      <c r="G66" s="7"/>
      <c r="H66" s="27"/>
      <c r="I66" s="27"/>
      <c r="J66" s="28"/>
      <c r="K66" s="29"/>
      <c r="L66" s="30"/>
      <c r="M66" s="30"/>
      <c r="N66" s="30"/>
      <c r="O66" s="30"/>
    </row>
    <row r="67" spans="1:13" s="4" customFormat="1" ht="18.75">
      <c r="A67" s="7"/>
      <c r="B67" s="7"/>
      <c r="C67" s="7"/>
      <c r="D67" s="7"/>
      <c r="E67" s="7"/>
      <c r="F67" s="7"/>
      <c r="G67" s="7"/>
      <c r="H67" s="8"/>
      <c r="I67" s="8"/>
      <c r="J67" s="9"/>
      <c r="K67" s="10"/>
      <c r="M67" s="41"/>
    </row>
    <row r="68" spans="1:13" ht="20.25">
      <c r="A68" s="2"/>
      <c r="B68" s="2"/>
      <c r="C68" s="2"/>
      <c r="D68" s="2"/>
      <c r="E68" s="2"/>
      <c r="F68" s="2"/>
      <c r="G68" s="2"/>
      <c r="H68" s="2"/>
      <c r="I68" s="2"/>
      <c r="J68" s="2"/>
      <c r="K68" s="42"/>
      <c r="L68" s="42"/>
      <c r="M68" s="2"/>
    </row>
    <row r="69" spans="1:11" ht="34.5">
      <c r="A69" s="62"/>
      <c r="B69" s="62"/>
      <c r="C69" s="62"/>
      <c r="D69" s="62"/>
      <c r="E69" s="62"/>
      <c r="F69" s="62"/>
      <c r="G69" s="11"/>
      <c r="H69" s="77"/>
      <c r="I69" s="77"/>
      <c r="J69" s="32"/>
      <c r="K69" s="2"/>
    </row>
    <row r="70" spans="1:12" ht="18">
      <c r="A70" s="3"/>
      <c r="B70" s="3"/>
      <c r="C70" s="5"/>
      <c r="D70" s="5"/>
      <c r="E70" s="5"/>
      <c r="F70" s="5"/>
      <c r="G70" s="5"/>
      <c r="H70" s="5"/>
      <c r="I70" s="3"/>
      <c r="J70" s="3"/>
      <c r="K70" s="3"/>
      <c r="L70" s="1"/>
    </row>
    <row r="80" spans="2:11" ht="34.5">
      <c r="B80" s="62" t="s">
        <v>49</v>
      </c>
      <c r="C80" s="62"/>
      <c r="D80" s="62"/>
      <c r="E80" s="62"/>
      <c r="F80" s="62"/>
      <c r="G80" s="62"/>
      <c r="H80" s="11"/>
      <c r="I80" s="12"/>
      <c r="J80" s="12"/>
      <c r="K80" s="32" t="s">
        <v>50</v>
      </c>
    </row>
  </sheetData>
  <sheetProtection/>
  <mergeCells count="59">
    <mergeCell ref="B80:G80"/>
    <mergeCell ref="A6:O6"/>
    <mergeCell ref="A7:O7"/>
    <mergeCell ref="A58:G58"/>
    <mergeCell ref="A60:G60"/>
    <mergeCell ref="A25:G25"/>
    <mergeCell ref="A63:F63"/>
    <mergeCell ref="H13:K13"/>
    <mergeCell ref="L13:O13"/>
    <mergeCell ref="A13:G14"/>
    <mergeCell ref="A49:F49"/>
    <mergeCell ref="A50:F50"/>
    <mergeCell ref="A30:F30"/>
    <mergeCell ref="A41:G41"/>
    <mergeCell ref="A28:F28"/>
    <mergeCell ref="A40:F40"/>
    <mergeCell ref="A31:F31"/>
    <mergeCell ref="A36:F36"/>
    <mergeCell ref="A29:F29"/>
    <mergeCell ref="A32:F32"/>
    <mergeCell ref="A52:F52"/>
    <mergeCell ref="A69:F69"/>
    <mergeCell ref="A43:G43"/>
    <mergeCell ref="A51:F51"/>
    <mergeCell ref="A65:G65"/>
    <mergeCell ref="A64:F64"/>
    <mergeCell ref="A59:F59"/>
    <mergeCell ref="A45:F45"/>
    <mergeCell ref="A47:F47"/>
    <mergeCell ref="A62:F62"/>
    <mergeCell ref="A56:F56"/>
    <mergeCell ref="A54:F54"/>
    <mergeCell ref="A10:O10"/>
    <mergeCell ref="A33:G33"/>
    <mergeCell ref="A35:G35"/>
    <mergeCell ref="A37:G37"/>
    <mergeCell ref="A27:O27"/>
    <mergeCell ref="A38:F38"/>
    <mergeCell ref="A55:F55"/>
    <mergeCell ref="A53:F53"/>
    <mergeCell ref="A15:G15"/>
    <mergeCell ref="A16:G16"/>
    <mergeCell ref="A23:G23"/>
    <mergeCell ref="A17:G17"/>
    <mergeCell ref="A18:G18"/>
    <mergeCell ref="A24:G24"/>
    <mergeCell ref="A21:F21"/>
    <mergeCell ref="A22:F22"/>
    <mergeCell ref="A20:F20"/>
    <mergeCell ref="A61:G61"/>
    <mergeCell ref="A57:G57"/>
    <mergeCell ref="A42:G42"/>
    <mergeCell ref="A19:F19"/>
    <mergeCell ref="A44:G44"/>
    <mergeCell ref="A39:F39"/>
    <mergeCell ref="A48:F48"/>
    <mergeCell ref="A26:G26"/>
    <mergeCell ref="A46:F46"/>
    <mergeCell ref="A34:F34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Пользователь</cp:lastModifiedBy>
  <cp:lastPrinted>2020-09-22T08:20:20Z</cp:lastPrinted>
  <dcterms:created xsi:type="dcterms:W3CDTF">2006-09-05T11:12:44Z</dcterms:created>
  <dcterms:modified xsi:type="dcterms:W3CDTF">2020-09-22T08:20:49Z</dcterms:modified>
  <cp:category/>
  <cp:version/>
  <cp:contentType/>
  <cp:contentStatus/>
</cp:coreProperties>
</file>