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9"/>
  </bookViews>
  <sheets>
    <sheet name="88236" sheetId="1" r:id="rId1"/>
    <sheet name="404831" sheetId="2" r:id="rId2"/>
    <sheet name="12 521" sheetId="3" r:id="rId3"/>
    <sheet name="88236 (2)" sheetId="4" r:id="rId4"/>
    <sheet name="88236 (3)" sheetId="5" r:id="rId5"/>
    <sheet name="295800" sheetId="6" r:id="rId6"/>
    <sheet name="140000" sheetId="7" r:id="rId7"/>
    <sheet name="140000 (2)" sheetId="8" r:id="rId8"/>
    <sheet name="295800 (2)" sheetId="9" r:id="rId9"/>
    <sheet name="404831 (2)" sheetId="10" r:id="rId10"/>
  </sheets>
  <definedNames>
    <definedName name="_xlnm.Print_Area" localSheetId="2">'12 521'!$A$1:$N$61</definedName>
    <definedName name="_xlnm.Print_Area" localSheetId="6">'140000'!$A$1:$N$70</definedName>
    <definedName name="_xlnm.Print_Area" localSheetId="7">'140000 (2)'!$A$1:$N$70</definedName>
    <definedName name="_xlnm.Print_Area" localSheetId="5">'295800'!$A$1:$N$66</definedName>
    <definedName name="_xlnm.Print_Area" localSheetId="8">'295800 (2)'!$A$1:$N$66</definedName>
    <definedName name="_xlnm.Print_Area" localSheetId="1">'404831'!$A$1:$N$61</definedName>
    <definedName name="_xlnm.Print_Area" localSheetId="9">'404831 (2)'!$A$1:$N$86</definedName>
    <definedName name="_xlnm.Print_Area" localSheetId="0">'88236'!$A$1:$N$61</definedName>
    <definedName name="_xlnm.Print_Area" localSheetId="3">'88236 (2)'!$A$1:$N$66</definedName>
    <definedName name="_xlnm.Print_Area" localSheetId="4">'88236 (3)'!$A$1:$N$66</definedName>
  </definedNames>
  <calcPr fullCalcOnLoad="1"/>
</workbook>
</file>

<file path=xl/sharedStrings.xml><?xml version="1.0" encoding="utf-8"?>
<sst xmlns="http://schemas.openxmlformats.org/spreadsheetml/2006/main" count="345" uniqueCount="68">
  <si>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</si>
  <si>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</si>
  <si>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</si>
  <si>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</si>
  <si>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</si>
  <si>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</si>
  <si>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</si>
  <si>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</si>
  <si>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</si>
  <si>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</si>
  <si>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</si>
  <si>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</si>
  <si>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</si>
  <si>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грн.</t>
  </si>
  <si>
    <t>КЕКВ</t>
  </si>
  <si>
    <t>ЗАГАЛЬНИЙ  ФОНД</t>
  </si>
  <si>
    <t>КФК 010116 "Органи місцевого самоврядування"</t>
  </si>
  <si>
    <t>Всього:</t>
  </si>
  <si>
    <t>Секретар міської ради  ________________________  Л.М. Богданова</t>
  </si>
  <si>
    <t xml:space="preserve"> </t>
  </si>
  <si>
    <t>КФК 110103 "Філармонії, музичні колективи і ансамблі"</t>
  </si>
  <si>
    <t>РАЗОМ:</t>
  </si>
  <si>
    <t>Додаток № 2</t>
  </si>
  <si>
    <t>КВК 03 Виконавчий комітет Привільської міської ради Луганської області</t>
  </si>
  <si>
    <t>СПЕЦІАЛЬНИЙ ФОНД</t>
  </si>
  <si>
    <t>КФК 250404 "Інші видатки"</t>
  </si>
  <si>
    <t>до розпорядження міського голови</t>
  </si>
  <si>
    <t>від 09.09.2016 р. № 14</t>
  </si>
  <si>
    <t>у т.ч. бюджет розвитку</t>
  </si>
  <si>
    <r>
      <t xml:space="preserve">ЗМІНИ, внесені в розподіл видатків </t>
    </r>
    <r>
      <rPr>
        <b/>
        <u val="single"/>
        <sz val="13"/>
        <rFont val="Arial Cyr"/>
        <family val="0"/>
      </rPr>
      <t>спеціального</t>
    </r>
    <r>
      <rPr>
        <b/>
        <sz val="13"/>
        <rFont val="Arial Cyr"/>
        <family val="0"/>
      </rPr>
      <t xml:space="preserve"> </t>
    </r>
    <r>
      <rPr>
        <b/>
        <u val="single"/>
        <sz val="13"/>
        <rFont val="Arial Cyr"/>
        <family val="0"/>
      </rPr>
      <t>фонду</t>
    </r>
    <r>
      <rPr>
        <b/>
        <sz val="13"/>
        <rFont val="Arial Cyr"/>
        <family val="0"/>
      </rPr>
      <t xml:space="preserve"> бюджету міста ПРИВІЛЛЯ на 2016 рік</t>
    </r>
  </si>
  <si>
    <t>Додаток № 3</t>
  </si>
  <si>
    <t>Міський голова</t>
  </si>
  <si>
    <t>М.В.Гура</t>
  </si>
  <si>
    <t>від 21.11.2016 р. № 19</t>
  </si>
  <si>
    <t>ЗАГАЛЬНИЙ ФОНД</t>
  </si>
  <si>
    <r>
      <t xml:space="preserve">ЗМІНИ, внесені в розподіл видатків </t>
    </r>
    <r>
      <rPr>
        <b/>
        <u val="single"/>
        <sz val="13"/>
        <rFont val="Arial Cyr"/>
        <family val="0"/>
      </rPr>
      <t>загального фонду</t>
    </r>
    <r>
      <rPr>
        <b/>
        <sz val="13"/>
        <rFont val="Arial Cyr"/>
        <family val="0"/>
      </rPr>
      <t xml:space="preserve"> бюджету міста ПРИВІЛЛЯ на 2016 рік</t>
    </r>
  </si>
  <si>
    <t>від 22.02.2016 р. № 1</t>
  </si>
  <si>
    <t>КПК 8600 "Інші видатки"</t>
  </si>
  <si>
    <r>
      <t xml:space="preserve">ЗМІНИ, внесені в розподіл видатків </t>
    </r>
    <r>
      <rPr>
        <b/>
        <u val="single"/>
        <sz val="13"/>
        <rFont val="Arial Cyr"/>
        <family val="0"/>
      </rPr>
      <t>спеціального</t>
    </r>
    <r>
      <rPr>
        <b/>
        <sz val="13"/>
        <rFont val="Arial Cyr"/>
        <family val="0"/>
      </rPr>
      <t xml:space="preserve"> </t>
    </r>
    <r>
      <rPr>
        <b/>
        <u val="single"/>
        <sz val="13"/>
        <rFont val="Arial Cyr"/>
        <family val="0"/>
      </rPr>
      <t>фонду</t>
    </r>
    <r>
      <rPr>
        <b/>
        <sz val="13"/>
        <rFont val="Arial Cyr"/>
        <family val="0"/>
      </rPr>
      <t xml:space="preserve"> бюджету міста ПРИВІЛЛЯ на 2017 рік</t>
    </r>
  </si>
  <si>
    <t>від 16.05.2018 р. № 2</t>
  </si>
  <si>
    <r>
      <t xml:space="preserve">ЗМІНИ, внесені в розподіл видатків </t>
    </r>
    <r>
      <rPr>
        <b/>
        <u val="single"/>
        <sz val="13"/>
        <rFont val="Arial Cyr"/>
        <family val="0"/>
      </rPr>
      <t>спеціального</t>
    </r>
    <r>
      <rPr>
        <b/>
        <sz val="13"/>
        <rFont val="Arial Cyr"/>
        <family val="0"/>
      </rPr>
      <t xml:space="preserve"> </t>
    </r>
    <r>
      <rPr>
        <b/>
        <u val="single"/>
        <sz val="13"/>
        <rFont val="Arial Cyr"/>
        <family val="0"/>
      </rPr>
      <t>фонду</t>
    </r>
    <r>
      <rPr>
        <b/>
        <sz val="13"/>
        <rFont val="Arial Cyr"/>
        <family val="0"/>
      </rPr>
      <t xml:space="preserve"> бюджету міста ПРИВІЛЛЯ на 2018 рік</t>
    </r>
  </si>
  <si>
    <t>КВК 02 Виконавчий комітет Привільської міської ради Луганської області</t>
  </si>
  <si>
    <t>ТПКВКМБ 0216030"Організація благоустрію населенних пунктів"</t>
  </si>
  <si>
    <t>Міський голова                                             М.В.Гура</t>
  </si>
  <si>
    <t>від 13.05.2019р. № 3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</si>
  <si>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спеціального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фонду</t>
    </r>
    <r>
      <rPr>
        <b/>
        <sz val="13"/>
        <rFont val="Times New Roman"/>
        <family val="1"/>
      </rPr>
      <t xml:space="preserve"> бюджету міста ПРИВІЛЛЯ на 2019 рік</t>
    </r>
  </si>
  <si>
    <t>Міський голова                                             М.Гура</t>
  </si>
  <si>
    <t>від13.05.2019 р. № 3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</si>
  <si>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загального фонду</t>
    </r>
    <r>
      <rPr>
        <b/>
        <sz val="13"/>
        <rFont val="Times New Roman"/>
        <family val="1"/>
      </rPr>
      <t xml:space="preserve"> бюджету міста ПРИВІЛЛЯ на 2019 рік</t>
    </r>
  </si>
  <si>
    <t>М.Гура</t>
  </si>
  <si>
    <t>Додаток  2</t>
  </si>
  <si>
    <t>Додаток  3</t>
  </si>
  <si>
    <t>від 21.05.2019р. № 5</t>
  </si>
  <si>
    <t>Додаток  1</t>
  </si>
  <si>
    <t>Додаток  4</t>
  </si>
  <si>
    <t>дорішення міської ради</t>
  </si>
  <si>
    <t>від30.07.2019 р. № 232</t>
  </si>
  <si>
    <t>Л.Богданова</t>
  </si>
  <si>
    <t>Секретар міської ради</t>
  </si>
  <si>
    <t>від 06.09.2019 р. № 236</t>
  </si>
  <si>
    <t>Лілія Богданова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</si>
  <si>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спеціального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фонду</t>
    </r>
    <r>
      <rPr>
        <b/>
        <sz val="13"/>
        <rFont val="Times New Roman"/>
        <family val="1"/>
      </rPr>
      <t xml:space="preserve"> бюджету міста ПРИВІЛЛЯ на 2020рік</t>
    </r>
  </si>
  <si>
    <t xml:space="preserve">від 04.12.2020 </t>
  </si>
  <si>
    <t>ТПКВКМБ 0217330"Будівництво інших об`єктів соціалної та виробничої інфраструктури комунальної власності"</t>
  </si>
  <si>
    <t>ТПКВКМБ 0210150"Організаційне, інформаційно-аналітичне,матеріально-технічне забезпеченнядіяльності обласної ради,міської ,селещної сільскої ради"</t>
  </si>
  <si>
    <t>ТПКВКМБ 0214082"Інші заходи в галузі культури і мистецтва"</t>
  </si>
  <si>
    <t>Додаток 3</t>
  </si>
  <si>
    <t>до рішення міської ради № 295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</si>
</sst>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;[Red]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3"/>
      <name val="Arial Cyr"/>
      <family val="0"/>
    </font>
    <font>
      <b/>
      <u val="single"/>
      <sz val="13"/>
      <name val="Arial Cyr"/>
      <family val="0"/>
    </font>
    <font>
      <i/>
      <sz val="12"/>
      <name val="Bookman Old Style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i/>
      <sz val="10"/>
      <name val="Bookman Old Style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2" fontId="14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1" fontId="26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8" fillId="0" borderId="0" xfId="0" applyFont="1" applyAlignment="1">
      <alignment/>
    </xf>
    <xf numFmtId="4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6" fillId="0" borderId="12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4">
      <selection activeCell="M64" sqref="M64"/>
    </sheetView>
  </sheetViews>
  <sheetFormatPr defaultColWidth="9.00390625" defaultRowHeight="12.75"/>
  <cols>
    <col min="1" max="1" width="12.37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22</v>
      </c>
    </row>
    <row r="2" spans="12:15" ht="15">
      <c r="L2" s="27" t="s">
        <v>26</v>
      </c>
      <c r="M2" s="28"/>
      <c r="N2" s="28"/>
      <c r="O2" s="28"/>
    </row>
    <row r="3" ht="15.75">
      <c r="L3" s="9" t="s">
        <v>27</v>
      </c>
    </row>
    <row r="5" spans="1:14" ht="16.5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24</v>
      </c>
    </row>
    <row r="33" spans="1:14" ht="20.25" customHeight="1">
      <c r="A33" s="72" t="s">
        <v>25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.75">
      <c r="A34" s="1">
        <v>2281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88236</v>
      </c>
      <c r="K34" s="4">
        <v>0</v>
      </c>
      <c r="L34" s="4">
        <v>0</v>
      </c>
      <c r="M34" s="4">
        <v>0</v>
      </c>
      <c r="N34" s="3">
        <f aca="true" t="shared" si="3" ref="N34:N42">SUM(B34:M34)</f>
        <v>88236</v>
      </c>
    </row>
    <row r="35" spans="1:14" ht="15.75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3">
        <f t="shared" si="3"/>
        <v>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 aca="true" t="shared" si="4" ref="C39:M39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13" customFormat="1" ht="15.75" hidden="1">
      <c r="A40" s="1">
        <v>1165</v>
      </c>
      <c r="B40" s="4">
        <v>0</v>
      </c>
      <c r="C40" s="4">
        <f aca="true" t="shared" si="5" ref="C40:M40">C41</f>
        <v>0</v>
      </c>
      <c r="D40" s="4">
        <f t="shared" si="5"/>
        <v>0</v>
      </c>
      <c r="E40" s="4"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v>0</v>
      </c>
      <c r="K40" s="4">
        <v>0</v>
      </c>
      <c r="L40" s="4">
        <v>0</v>
      </c>
      <c r="M40" s="4">
        <f t="shared" si="5"/>
        <v>0</v>
      </c>
      <c r="N40" s="3">
        <f t="shared" si="3"/>
        <v>0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6" ref="E42:M42">E35+E34+E37</f>
        <v>0</v>
      </c>
      <c r="F42" s="3">
        <f t="shared" si="6"/>
        <v>0</v>
      </c>
      <c r="G42" s="3">
        <f t="shared" si="6"/>
        <v>0</v>
      </c>
      <c r="H42" s="3">
        <f t="shared" si="6"/>
        <v>0</v>
      </c>
      <c r="I42" s="3">
        <f>I35+I34+I37</f>
        <v>0</v>
      </c>
      <c r="J42" s="3">
        <f>J35+J34+J37</f>
        <v>88236</v>
      </c>
      <c r="K42" s="3">
        <f>K35+K34+K37</f>
        <v>0</v>
      </c>
      <c r="L42" s="3">
        <f t="shared" si="6"/>
        <v>0</v>
      </c>
      <c r="M42" s="3">
        <f t="shared" si="6"/>
        <v>0</v>
      </c>
      <c r="N42" s="25">
        <f t="shared" si="3"/>
        <v>88236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7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7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8" ref="C46:J46">C47</f>
        <v>0</v>
      </c>
      <c r="D46" s="4">
        <v>0</v>
      </c>
      <c r="E46" s="4">
        <v>0</v>
      </c>
      <c r="F46" s="4">
        <f t="shared" si="8"/>
        <v>0</v>
      </c>
      <c r="G46" s="4">
        <f t="shared" si="8"/>
        <v>0</v>
      </c>
      <c r="H46" s="4">
        <f>H47</f>
        <v>0</v>
      </c>
      <c r="I46" s="4">
        <f t="shared" si="8"/>
        <v>0</v>
      </c>
      <c r="J46" s="4">
        <f t="shared" si="8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7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7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7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9" ref="C49:M49">C50</f>
        <v>0</v>
      </c>
      <c r="D49" s="1">
        <f t="shared" si="9"/>
        <v>0</v>
      </c>
      <c r="E49" s="1">
        <f t="shared" si="9"/>
        <v>0</v>
      </c>
      <c r="F49" s="1">
        <f t="shared" si="9"/>
        <v>0</v>
      </c>
      <c r="G49" s="1">
        <f t="shared" si="9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9"/>
        <v>0</v>
      </c>
      <c r="M49" s="1">
        <f t="shared" si="9"/>
        <v>0</v>
      </c>
      <c r="N49" s="8">
        <f t="shared" si="7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10" ref="H51:M51">H46+H44+H45</f>
        <v>0</v>
      </c>
      <c r="I51" s="19">
        <f t="shared" si="10"/>
        <v>0</v>
      </c>
      <c r="J51" s="19">
        <f t="shared" si="10"/>
        <v>0</v>
      </c>
      <c r="K51" s="19">
        <f t="shared" si="10"/>
        <v>0</v>
      </c>
      <c r="L51" s="19">
        <f t="shared" si="10"/>
        <v>0</v>
      </c>
      <c r="M51" s="19">
        <f t="shared" si="10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1" ref="C52:M52">C53</f>
        <v>0</v>
      </c>
      <c r="D52" s="1">
        <f t="shared" si="11"/>
        <v>0</v>
      </c>
      <c r="E52" s="1">
        <v>0</v>
      </c>
      <c r="F52" s="1">
        <f t="shared" si="11"/>
        <v>0</v>
      </c>
      <c r="G52" s="1">
        <f t="shared" si="11"/>
        <v>0</v>
      </c>
      <c r="H52" s="1">
        <f t="shared" si="11"/>
        <v>0</v>
      </c>
      <c r="I52" s="1">
        <f t="shared" si="11"/>
        <v>0</v>
      </c>
      <c r="J52" s="1">
        <v>0</v>
      </c>
      <c r="K52" s="1">
        <f t="shared" si="11"/>
        <v>0</v>
      </c>
      <c r="L52" s="1">
        <v>0</v>
      </c>
      <c r="M52" s="1">
        <f t="shared" si="11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2" ref="C54:N54">C53</f>
        <v>0</v>
      </c>
      <c r="D54" s="3">
        <f t="shared" si="12"/>
        <v>0</v>
      </c>
      <c r="E54" s="3">
        <f t="shared" si="12"/>
        <v>0</v>
      </c>
      <c r="F54" s="3">
        <f t="shared" si="12"/>
        <v>0</v>
      </c>
      <c r="G54" s="3">
        <f t="shared" si="12"/>
        <v>0</v>
      </c>
      <c r="H54" s="3">
        <f t="shared" si="12"/>
        <v>0</v>
      </c>
      <c r="I54" s="3">
        <f t="shared" si="12"/>
        <v>0</v>
      </c>
      <c r="J54" s="3">
        <f t="shared" si="12"/>
        <v>0</v>
      </c>
      <c r="K54" s="3">
        <f t="shared" si="12"/>
        <v>0</v>
      </c>
      <c r="L54" s="3">
        <f t="shared" si="12"/>
        <v>0</v>
      </c>
      <c r="M54" s="3">
        <f t="shared" si="12"/>
        <v>0</v>
      </c>
      <c r="N54" s="3">
        <f t="shared" si="12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3" ref="C55:M55">C56</f>
        <v>0</v>
      </c>
      <c r="D55" s="4">
        <f t="shared" si="13"/>
        <v>0</v>
      </c>
      <c r="E55" s="4">
        <f t="shared" si="13"/>
        <v>0</v>
      </c>
      <c r="F55" s="4">
        <f t="shared" si="13"/>
        <v>0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0</v>
      </c>
      <c r="L55" s="4">
        <f t="shared" si="13"/>
        <v>0</v>
      </c>
      <c r="M55" s="4">
        <f t="shared" si="13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23" t="s">
        <v>21</v>
      </c>
      <c r="B58" s="24">
        <f>B27+B42+B51</f>
        <v>0</v>
      </c>
      <c r="C58" s="24">
        <f aca="true" t="shared" si="14" ref="C58:I58">C27+C42+C51</f>
        <v>0</v>
      </c>
      <c r="D58" s="24">
        <f t="shared" si="14"/>
        <v>0</v>
      </c>
      <c r="E58" s="24">
        <f t="shared" si="14"/>
        <v>0</v>
      </c>
      <c r="F58" s="24">
        <f t="shared" si="14"/>
        <v>0</v>
      </c>
      <c r="G58" s="24">
        <f t="shared" si="14"/>
        <v>0</v>
      </c>
      <c r="H58" s="24">
        <f t="shared" si="14"/>
        <v>0</v>
      </c>
      <c r="I58" s="24">
        <f t="shared" si="14"/>
        <v>0</v>
      </c>
      <c r="J58" s="24">
        <v>88236</v>
      </c>
      <c r="K58" s="24">
        <v>0</v>
      </c>
      <c r="L58" s="24">
        <v>0</v>
      </c>
      <c r="M58" s="24">
        <v>0</v>
      </c>
      <c r="N58" s="24">
        <f>N27+N42</f>
        <v>88236</v>
      </c>
    </row>
    <row r="59" spans="1:14" ht="15.75" customHeight="1">
      <c r="A59" s="59" t="s">
        <v>28</v>
      </c>
      <c r="B59" s="56"/>
      <c r="C59" s="56"/>
      <c r="D59" s="56"/>
      <c r="E59" s="56"/>
      <c r="F59" s="56"/>
      <c r="G59" s="56"/>
      <c r="H59" s="56"/>
      <c r="I59" s="56"/>
      <c r="J59" s="56">
        <v>88236</v>
      </c>
      <c r="K59" s="56"/>
      <c r="L59" s="56"/>
      <c r="M59" s="56"/>
      <c r="N59" s="56">
        <v>88236</v>
      </c>
    </row>
    <row r="60" spans="1:14" ht="36" customHeight="1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ht="15">
      <c r="B61" s="5" t="s">
        <v>18</v>
      </c>
    </row>
    <row r="64" ht="12.75">
      <c r="M64">
        <v>88236</v>
      </c>
    </row>
  </sheetData>
  <sheetProtection/>
  <mergeCells count="36">
    <mergeCell ref="A43:N43"/>
    <mergeCell ref="M7:M9"/>
    <mergeCell ref="A33:N33"/>
    <mergeCell ref="J7:J9"/>
    <mergeCell ref="E7:E9"/>
    <mergeCell ref="A57:N57"/>
    <mergeCell ref="A13:N13"/>
    <mergeCell ref="A11:N11"/>
    <mergeCell ref="F7:F9"/>
    <mergeCell ref="G7:G9"/>
    <mergeCell ref="C7:C9"/>
    <mergeCell ref="A32:IV32"/>
    <mergeCell ref="A15:N15"/>
    <mergeCell ref="L7:L9"/>
    <mergeCell ref="I7:I9"/>
    <mergeCell ref="A5:N5"/>
    <mergeCell ref="N7:N9"/>
    <mergeCell ref="A7:A9"/>
    <mergeCell ref="D7:D9"/>
    <mergeCell ref="K7:K9"/>
    <mergeCell ref="B7:B9"/>
    <mergeCell ref="H7:H9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2.75"/>
  <cols>
    <col min="1" max="1" width="12.375" style="0" customWidth="1"/>
    <col min="4" max="4" width="9.25390625" style="0" customWidth="1"/>
    <col min="8" max="8" width="10.75390625" style="0" bestFit="1" customWidth="1"/>
    <col min="9" max="9" width="9.75390625" style="0" bestFit="1" customWidth="1"/>
    <col min="10" max="10" width="11.125" style="0" customWidth="1"/>
    <col min="11" max="11" width="11.25390625" style="0" customWidth="1"/>
    <col min="12" max="12" width="11.00390625" style="0" customWidth="1"/>
    <col min="13" max="13" width="10.375" style="0" bestFit="1" customWidth="1"/>
    <col min="14" max="14" width="19.25390625" style="0" customWidth="1"/>
  </cols>
  <sheetData>
    <row r="1" s="7" customFormat="1" ht="15.75">
      <c r="L1" s="9" t="s">
        <v>66</v>
      </c>
    </row>
    <row r="2" spans="12:15" s="7" customFormat="1" ht="15">
      <c r="L2" s="27" t="s">
        <v>67</v>
      </c>
      <c r="M2" s="27"/>
      <c r="N2" s="27"/>
      <c r="O2" s="27"/>
    </row>
    <row r="3" s="7" customFormat="1" ht="15.75">
      <c r="L3" s="9" t="s">
        <v>62</v>
      </c>
    </row>
    <row r="4" s="7" customFormat="1" ht="12.75"/>
    <row r="5" spans="1:14" s="7" customFormat="1" ht="16.5">
      <c r="A5" s="78" t="s">
        <v>61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="7" customFormat="1" ht="12.75">
      <c r="N6" s="48" t="s">
        <v>13</v>
      </c>
    </row>
    <row r="7" spans="1:14" s="7" customFormat="1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s="7" customFormat="1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s="7" customFormat="1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s="7" customFormat="1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7" customFormat="1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s="7" customFormat="1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7" customFormat="1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s="7" customFormat="1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7" customFormat="1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s="7" customFormat="1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s="7" customFormat="1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s="7" customFormat="1" ht="15.75" hidden="1">
      <c r="A18" s="4">
        <v>1130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f t="shared" si="0"/>
        <v>0</v>
      </c>
    </row>
    <row r="19" spans="1:14" s="7" customFormat="1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s="7" customFormat="1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s="7" customFormat="1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s="7" customFormat="1" ht="16.5" customHeight="1" hidden="1">
      <c r="A22" s="4">
        <v>1160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0"/>
        <v>0</v>
      </c>
    </row>
    <row r="23" spans="1:14" s="7" customFormat="1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s="7" customFormat="1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s="7" customFormat="1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s="7" customFormat="1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s="7" customFormat="1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47">
        <f>N16+N17+N19+N23+N25</f>
        <v>0</v>
      </c>
    </row>
    <row r="28" spans="1:14" s="7" customFormat="1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N28" s="7" t="s">
        <v>19</v>
      </c>
    </row>
    <row r="29" spans="1:14" s="7" customFormat="1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s="7" customFormat="1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s="7" customFormat="1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79" customFormat="1" ht="15.75">
      <c r="A32" s="83" t="s">
        <v>24</v>
      </c>
    </row>
    <row r="33" spans="1:14" s="7" customFormat="1" ht="18.75" customHeight="1">
      <c r="A33" s="85" t="s">
        <v>63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7" customFormat="1" ht="5.25" customHeight="1" hidden="1">
      <c r="A34" s="1">
        <v>3110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8">
        <f>SUM(B34:M34)</f>
        <v>0</v>
      </c>
    </row>
    <row r="35" spans="1:14" s="7" customFormat="1" ht="15" customHeight="1">
      <c r="A35" s="1">
        <v>3122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53">
        <v>-51726</v>
      </c>
      <c r="L35" s="53">
        <v>0</v>
      </c>
      <c r="M35" s="53">
        <v>0</v>
      </c>
      <c r="N35" s="53">
        <v>-51726</v>
      </c>
    </row>
    <row r="36" spans="1:14" s="7" customFormat="1" ht="15" customHeight="1" hidden="1">
      <c r="A36" s="1">
        <v>3132</v>
      </c>
      <c r="B36" s="1">
        <f>B38+B37</f>
        <v>0</v>
      </c>
      <c r="C36" s="1">
        <f>C38+C37</f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53"/>
      <c r="L36" s="53"/>
      <c r="M36" s="53"/>
      <c r="N36" s="53"/>
    </row>
    <row r="37" spans="1:14" s="7" customFormat="1" ht="15" customHeight="1" hidden="1">
      <c r="A37" s="1">
        <v>2240</v>
      </c>
      <c r="B37" s="1">
        <v>0</v>
      </c>
      <c r="C37" s="1">
        <v>0</v>
      </c>
      <c r="D37" s="1"/>
      <c r="E37" s="1"/>
      <c r="F37" s="1"/>
      <c r="G37" s="1"/>
      <c r="H37" s="1"/>
      <c r="I37" s="1"/>
      <c r="J37" s="1"/>
      <c r="K37" s="53"/>
      <c r="L37" s="53"/>
      <c r="M37" s="53"/>
      <c r="N37" s="53"/>
    </row>
    <row r="38" spans="1:14" s="7" customFormat="1" ht="15" customHeight="1" hidden="1">
      <c r="A38" s="1">
        <v>1134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53"/>
      <c r="L38" s="53"/>
      <c r="M38" s="53"/>
      <c r="N38" s="53"/>
    </row>
    <row r="39" spans="1:14" s="7" customFormat="1" ht="15" customHeight="1" hidden="1">
      <c r="A39" s="1">
        <v>1160</v>
      </c>
      <c r="B39" s="1">
        <f>B40</f>
        <v>0</v>
      </c>
      <c r="C39" s="1">
        <f aca="true" t="shared" si="3" ref="C39:J40">C40</f>
        <v>0</v>
      </c>
      <c r="D39" s="1">
        <f t="shared" si="3"/>
        <v>0</v>
      </c>
      <c r="E39" s="1">
        <f t="shared" si="3"/>
        <v>0</v>
      </c>
      <c r="F39" s="1">
        <f t="shared" si="3"/>
        <v>0</v>
      </c>
      <c r="G39" s="1">
        <f t="shared" si="3"/>
        <v>0</v>
      </c>
      <c r="H39" s="1">
        <f t="shared" si="3"/>
        <v>0</v>
      </c>
      <c r="I39" s="1">
        <f t="shared" si="3"/>
        <v>0</v>
      </c>
      <c r="J39" s="1">
        <f t="shared" si="3"/>
        <v>0</v>
      </c>
      <c r="K39" s="53"/>
      <c r="L39" s="53"/>
      <c r="M39" s="53"/>
      <c r="N39" s="53"/>
    </row>
    <row r="40" spans="1:14" s="7" customFormat="1" ht="15" customHeight="1" hidden="1">
      <c r="A40" s="1">
        <v>1165</v>
      </c>
      <c r="B40" s="1">
        <v>0</v>
      </c>
      <c r="C40" s="1">
        <f t="shared" si="3"/>
        <v>0</v>
      </c>
      <c r="D40" s="1">
        <f t="shared" si="3"/>
        <v>0</v>
      </c>
      <c r="E40" s="1">
        <v>0</v>
      </c>
      <c r="F40" s="1">
        <f t="shared" si="3"/>
        <v>0</v>
      </c>
      <c r="G40" s="1">
        <f t="shared" si="3"/>
        <v>0</v>
      </c>
      <c r="H40" s="1">
        <f t="shared" si="3"/>
        <v>0</v>
      </c>
      <c r="I40" s="1">
        <f t="shared" si="3"/>
        <v>0</v>
      </c>
      <c r="J40" s="1">
        <v>0</v>
      </c>
      <c r="K40" s="53"/>
      <c r="L40" s="53"/>
      <c r="M40" s="53"/>
      <c r="N40" s="53"/>
    </row>
    <row r="41" spans="1:14" s="7" customFormat="1" ht="15" customHeight="1" hidden="1">
      <c r="A41" s="1">
        <v>3000</v>
      </c>
      <c r="B41" s="1"/>
      <c r="C41" s="1"/>
      <c r="D41" s="1"/>
      <c r="E41" s="1"/>
      <c r="F41" s="1"/>
      <c r="G41" s="1"/>
      <c r="H41" s="1"/>
      <c r="I41" s="1"/>
      <c r="J41" s="1"/>
      <c r="K41" s="53"/>
      <c r="L41" s="53"/>
      <c r="M41" s="53"/>
      <c r="N41" s="53"/>
    </row>
    <row r="42" spans="1:14" s="7" customFormat="1" ht="24.75" customHeight="1">
      <c r="A42" s="50" t="s">
        <v>17</v>
      </c>
      <c r="B42" s="8">
        <f>B35+B34</f>
        <v>0</v>
      </c>
      <c r="C42" s="8">
        <f>C37</f>
        <v>0</v>
      </c>
      <c r="D42" s="8">
        <f>D35+D34+D37</f>
        <v>0</v>
      </c>
      <c r="E42" s="8">
        <f>E35+E34+E37</f>
        <v>0</v>
      </c>
      <c r="F42" s="8">
        <f>F35+F34+F37</f>
        <v>0</v>
      </c>
      <c r="G42" s="8">
        <f>G35+G34+G37</f>
        <v>0</v>
      </c>
      <c r="H42" s="8">
        <f>H35+H34+H37</f>
        <v>0</v>
      </c>
      <c r="I42" s="8">
        <f>I35+I34+I37+I36</f>
        <v>0</v>
      </c>
      <c r="J42" s="8">
        <f>J35+J34+J37+J36</f>
        <v>0</v>
      </c>
      <c r="K42" s="54">
        <v>-51726</v>
      </c>
      <c r="L42" s="54">
        <v>0</v>
      </c>
      <c r="M42" s="54">
        <v>0</v>
      </c>
      <c r="N42" s="54">
        <v>-51726</v>
      </c>
    </row>
    <row r="43" spans="1:14" s="7" customFormat="1" ht="33.75" customHeight="1">
      <c r="A43" s="93" t="s">
        <v>42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s="7" customFormat="1" ht="15" customHeight="1">
      <c r="A44" s="1">
        <v>3110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53">
        <v>51726</v>
      </c>
      <c r="L44" s="37">
        <v>0</v>
      </c>
      <c r="M44" s="53">
        <v>0</v>
      </c>
      <c r="N44" s="54">
        <f aca="true" t="shared" si="4" ref="N44:N49">SUM(B44:M44)</f>
        <v>51726</v>
      </c>
    </row>
    <row r="45" spans="1:14" s="7" customFormat="1" ht="15" customHeight="1" hidden="1">
      <c r="A45" s="1">
        <v>1120</v>
      </c>
      <c r="B45" s="37"/>
      <c r="C45" s="37"/>
      <c r="D45" s="37"/>
      <c r="E45" s="37"/>
      <c r="F45" s="37"/>
      <c r="G45" s="37">
        <v>0</v>
      </c>
      <c r="H45" s="37"/>
      <c r="I45" s="37"/>
      <c r="J45" s="37">
        <v>0</v>
      </c>
      <c r="K45" s="53">
        <v>0</v>
      </c>
      <c r="L45" s="37"/>
      <c r="M45" s="37"/>
      <c r="N45" s="49">
        <f t="shared" si="4"/>
        <v>0</v>
      </c>
    </row>
    <row r="46" spans="1:14" s="7" customFormat="1" ht="15" customHeight="1" hidden="1">
      <c r="A46" s="1">
        <v>1130</v>
      </c>
      <c r="B46" s="1">
        <f>B47</f>
        <v>0</v>
      </c>
      <c r="C46" s="1">
        <f aca="true" t="shared" si="5" ref="C46:J46">C47</f>
        <v>0</v>
      </c>
      <c r="D46" s="1">
        <v>0</v>
      </c>
      <c r="E46" s="1">
        <v>0</v>
      </c>
      <c r="F46" s="1">
        <f t="shared" si="5"/>
        <v>0</v>
      </c>
      <c r="G46" s="1">
        <f t="shared" si="5"/>
        <v>0</v>
      </c>
      <c r="H46" s="1">
        <f>H47</f>
        <v>0</v>
      </c>
      <c r="I46" s="1">
        <f t="shared" si="5"/>
        <v>0</v>
      </c>
      <c r="J46" s="1">
        <f t="shared" si="5"/>
        <v>0</v>
      </c>
      <c r="K46" s="53">
        <f>K47</f>
        <v>0</v>
      </c>
      <c r="L46" s="1">
        <f>L47</f>
        <v>0</v>
      </c>
      <c r="M46" s="1">
        <f>M47</f>
        <v>0</v>
      </c>
      <c r="N46" s="8">
        <f t="shared" si="4"/>
        <v>0</v>
      </c>
    </row>
    <row r="47" spans="1:14" s="7" customFormat="1" ht="1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53">
        <v>0</v>
      </c>
      <c r="L47" s="1">
        <v>0</v>
      </c>
      <c r="M47" s="1">
        <v>0</v>
      </c>
      <c r="N47" s="8">
        <f t="shared" si="4"/>
        <v>0</v>
      </c>
    </row>
    <row r="48" spans="1:14" s="7" customFormat="1" ht="1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53">
        <v>0</v>
      </c>
      <c r="L48" s="1">
        <v>0</v>
      </c>
      <c r="M48" s="1">
        <v>0</v>
      </c>
      <c r="N48" s="8">
        <f t="shared" si="4"/>
        <v>0</v>
      </c>
    </row>
    <row r="49" spans="1:14" s="7" customFormat="1" ht="15" customHeight="1" hidden="1">
      <c r="A49" s="1">
        <v>1165</v>
      </c>
      <c r="B49" s="1">
        <f>B50</f>
        <v>0</v>
      </c>
      <c r="C49" s="1">
        <f aca="true" t="shared" si="6" ref="C49:M49">C50</f>
        <v>0</v>
      </c>
      <c r="D49" s="1">
        <f t="shared" si="6"/>
        <v>0</v>
      </c>
      <c r="E49" s="1">
        <f t="shared" si="6"/>
        <v>0</v>
      </c>
      <c r="F49" s="1">
        <f t="shared" si="6"/>
        <v>0</v>
      </c>
      <c r="G49" s="1">
        <f t="shared" si="6"/>
        <v>0</v>
      </c>
      <c r="H49" s="1">
        <v>0</v>
      </c>
      <c r="I49" s="1">
        <v>0</v>
      </c>
      <c r="J49" s="1">
        <v>0</v>
      </c>
      <c r="K49" s="53">
        <v>0</v>
      </c>
      <c r="L49" s="1">
        <f t="shared" si="6"/>
        <v>0</v>
      </c>
      <c r="M49" s="1">
        <f t="shared" si="6"/>
        <v>0</v>
      </c>
      <c r="N49" s="8">
        <f t="shared" si="4"/>
        <v>0</v>
      </c>
    </row>
    <row r="50" spans="1:14" s="7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53"/>
      <c r="L50" s="1"/>
      <c r="M50" s="1"/>
      <c r="N50" s="1"/>
    </row>
    <row r="51" spans="1:14" s="7" customFormat="1" ht="15" customHeight="1">
      <c r="A51" s="50" t="s">
        <v>17</v>
      </c>
      <c r="B51" s="8">
        <f>B46</f>
        <v>0</v>
      </c>
      <c r="C51" s="8">
        <f>C46</f>
        <v>0</v>
      </c>
      <c r="D51" s="8">
        <f>D46+D47</f>
        <v>0</v>
      </c>
      <c r="E51" s="8">
        <f>E46</f>
        <v>0</v>
      </c>
      <c r="F51" s="8">
        <f>F46</f>
        <v>0</v>
      </c>
      <c r="G51" s="49">
        <f>G46+G44+G45</f>
        <v>0</v>
      </c>
      <c r="H51" s="49">
        <f aca="true" t="shared" si="7" ref="H51:N51">H46+H44+H45</f>
        <v>0</v>
      </c>
      <c r="I51" s="49">
        <f t="shared" si="7"/>
        <v>0</v>
      </c>
      <c r="J51" s="49">
        <f t="shared" si="7"/>
        <v>0</v>
      </c>
      <c r="K51" s="54">
        <f t="shared" si="7"/>
        <v>51726</v>
      </c>
      <c r="L51" s="49">
        <f t="shared" si="7"/>
        <v>0</v>
      </c>
      <c r="M51" s="54">
        <f t="shared" si="7"/>
        <v>0</v>
      </c>
      <c r="N51" s="54">
        <f t="shared" si="7"/>
        <v>51726</v>
      </c>
    </row>
    <row r="52" spans="1:14" s="7" customFormat="1" ht="24.75" customHeight="1">
      <c r="A52" s="93" t="s">
        <v>64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</row>
    <row r="53" spans="1:14" s="7" customFormat="1" ht="15" customHeight="1">
      <c r="A53" s="1">
        <v>2210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53">
        <v>7600</v>
      </c>
      <c r="N53" s="53">
        <f>M53</f>
        <v>7600</v>
      </c>
    </row>
    <row r="54" spans="1:14" s="7" customFormat="1" ht="15" customHeight="1">
      <c r="A54" s="50" t="s">
        <v>17</v>
      </c>
      <c r="B54" s="8">
        <f>SUM(B49:B53)</f>
        <v>0</v>
      </c>
      <c r="C54" s="8">
        <f aca="true" t="shared" si="8" ref="C54:M54">C53</f>
        <v>0</v>
      </c>
      <c r="D54" s="8">
        <f t="shared" si="8"/>
        <v>0</v>
      </c>
      <c r="E54" s="8">
        <f t="shared" si="8"/>
        <v>0</v>
      </c>
      <c r="F54" s="8">
        <f t="shared" si="8"/>
        <v>0</v>
      </c>
      <c r="G54" s="8">
        <f t="shared" si="8"/>
        <v>0</v>
      </c>
      <c r="H54" s="8">
        <f t="shared" si="8"/>
        <v>0</v>
      </c>
      <c r="I54" s="8">
        <f t="shared" si="8"/>
        <v>0</v>
      </c>
      <c r="J54" s="8">
        <f t="shared" si="8"/>
        <v>0</v>
      </c>
      <c r="K54" s="8">
        <f t="shared" si="8"/>
        <v>0</v>
      </c>
      <c r="L54" s="8">
        <f t="shared" si="8"/>
        <v>0</v>
      </c>
      <c r="M54" s="54">
        <f t="shared" si="8"/>
        <v>7600</v>
      </c>
      <c r="N54" s="54">
        <f>N53</f>
        <v>7600</v>
      </c>
    </row>
    <row r="55" spans="1:14" s="7" customFormat="1" ht="26.25" customHeight="1">
      <c r="A55" s="93" t="s">
        <v>65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</row>
    <row r="56" spans="1:14" s="7" customFormat="1" ht="15.75" customHeight="1">
      <c r="A56" s="1">
        <v>2210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53">
        <v>2000</v>
      </c>
      <c r="N56" s="53">
        <f>SUM(B56:M56)</f>
        <v>2000</v>
      </c>
    </row>
    <row r="57" spans="1:14" s="7" customFormat="1" ht="15" customHeight="1">
      <c r="A57" s="8" t="s">
        <v>17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54">
        <v>2000</v>
      </c>
      <c r="N57" s="54">
        <f>SUM(B57:M57)</f>
        <v>2000</v>
      </c>
    </row>
    <row r="58" spans="1:14" s="7" customFormat="1" ht="15" customHeigh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s="7" customFormat="1" ht="15" customHeight="1">
      <c r="A59" s="8" t="s">
        <v>21</v>
      </c>
      <c r="B59" s="44">
        <f>B42+B51+B54+B57</f>
        <v>0</v>
      </c>
      <c r="C59" s="44">
        <f aca="true" t="shared" si="9" ref="C59:M59">C42+C51+C54+C57</f>
        <v>0</v>
      </c>
      <c r="D59" s="44">
        <f t="shared" si="9"/>
        <v>0</v>
      </c>
      <c r="E59" s="44">
        <f t="shared" si="9"/>
        <v>0</v>
      </c>
      <c r="F59" s="44">
        <f t="shared" si="9"/>
        <v>0</v>
      </c>
      <c r="G59" s="44">
        <f t="shared" si="9"/>
        <v>0</v>
      </c>
      <c r="H59" s="44">
        <f t="shared" si="9"/>
        <v>0</v>
      </c>
      <c r="I59" s="44">
        <f t="shared" si="9"/>
        <v>0</v>
      </c>
      <c r="J59" s="44">
        <f t="shared" si="9"/>
        <v>0</v>
      </c>
      <c r="K59" s="55">
        <f t="shared" si="9"/>
        <v>0</v>
      </c>
      <c r="L59" s="55">
        <f t="shared" si="9"/>
        <v>0</v>
      </c>
      <c r="M59" s="55">
        <f t="shared" si="9"/>
        <v>9600</v>
      </c>
      <c r="N59" s="55">
        <f>M59+L59+K59+J59+I59+D59</f>
        <v>9600</v>
      </c>
    </row>
    <row r="60" spans="1:14" s="7" customFormat="1" ht="15.75" customHeight="1">
      <c r="A60" s="98" t="s">
        <v>28</v>
      </c>
      <c r="B60" s="99">
        <v>0</v>
      </c>
      <c r="C60" s="99">
        <v>0</v>
      </c>
      <c r="D60" s="101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105">
        <f>K44+K53+K56+K59</f>
        <v>51726</v>
      </c>
      <c r="L60" s="103">
        <v>0</v>
      </c>
      <c r="M60" s="103">
        <v>51726</v>
      </c>
      <c r="N60" s="103">
        <v>51726</v>
      </c>
    </row>
    <row r="61" spans="1:14" s="7" customFormat="1" ht="36" customHeight="1">
      <c r="A61" s="80"/>
      <c r="B61" s="100"/>
      <c r="C61" s="100"/>
      <c r="D61" s="102"/>
      <c r="E61" s="100"/>
      <c r="F61" s="100"/>
      <c r="G61" s="100"/>
      <c r="H61" s="100"/>
      <c r="I61" s="100"/>
      <c r="J61" s="100"/>
      <c r="K61" s="106"/>
      <c r="L61" s="104"/>
      <c r="M61" s="104"/>
      <c r="N61" s="104"/>
    </row>
    <row r="62" spans="1:9" s="7" customFormat="1" ht="15.75">
      <c r="A62" s="42"/>
      <c r="B62" s="42"/>
      <c r="C62" s="42"/>
      <c r="D62" s="42"/>
      <c r="E62" s="42"/>
      <c r="F62" s="42"/>
      <c r="G62" s="42"/>
      <c r="H62" s="42"/>
      <c r="I62" s="42"/>
    </row>
    <row r="64" spans="2:9" ht="18.75">
      <c r="B64" s="51"/>
      <c r="C64" s="51"/>
      <c r="D64" s="51"/>
      <c r="E64" s="51"/>
      <c r="F64" s="51"/>
      <c r="G64" s="51"/>
      <c r="H64" s="51"/>
      <c r="I64" s="51"/>
    </row>
    <row r="65" spans="2:9" ht="18.75">
      <c r="B65" s="51" t="s">
        <v>58</v>
      </c>
      <c r="C65" s="51"/>
      <c r="D65" s="51"/>
      <c r="E65" s="51"/>
      <c r="F65" s="51"/>
      <c r="G65" s="51"/>
      <c r="H65" s="51" t="s">
        <v>60</v>
      </c>
      <c r="I65" s="51"/>
    </row>
    <row r="66" spans="2:9" ht="18.75">
      <c r="B66" s="51"/>
      <c r="C66" s="51"/>
      <c r="D66" s="51"/>
      <c r="E66" s="51"/>
      <c r="F66" s="51"/>
      <c r="G66" s="51"/>
      <c r="H66" s="51"/>
      <c r="I66" s="51"/>
    </row>
    <row r="67" spans="2:9" ht="18.75">
      <c r="B67" s="51"/>
      <c r="C67" s="51"/>
      <c r="D67" s="51"/>
      <c r="E67" s="51"/>
      <c r="F67" s="51"/>
      <c r="G67" s="51"/>
      <c r="H67" s="51"/>
      <c r="I67" s="51"/>
    </row>
    <row r="68" spans="2:9" ht="18.75">
      <c r="B68" s="51"/>
      <c r="C68" s="51"/>
      <c r="D68" s="51"/>
      <c r="E68" s="51"/>
      <c r="F68" s="51"/>
      <c r="G68" s="51"/>
      <c r="H68" s="51"/>
      <c r="I68" s="51"/>
    </row>
    <row r="69" spans="2:9" ht="18.75">
      <c r="B69" s="51"/>
      <c r="C69" s="51"/>
      <c r="D69" s="51"/>
      <c r="E69" s="51"/>
      <c r="F69" s="51"/>
      <c r="G69" s="51"/>
      <c r="H69" s="51"/>
      <c r="I69" s="51"/>
    </row>
    <row r="74" ht="12.75">
      <c r="H74" s="52"/>
    </row>
    <row r="84" ht="12.75">
      <c r="L84" s="52"/>
    </row>
  </sheetData>
  <sheetProtection/>
  <mergeCells count="38">
    <mergeCell ref="M60:M61"/>
    <mergeCell ref="N60:N61"/>
    <mergeCell ref="G60:G61"/>
    <mergeCell ref="H60:H61"/>
    <mergeCell ref="I60:I61"/>
    <mergeCell ref="J60:J61"/>
    <mergeCell ref="K60:K61"/>
    <mergeCell ref="L60:L61"/>
    <mergeCell ref="A60:A61"/>
    <mergeCell ref="B60:B61"/>
    <mergeCell ref="C60:C61"/>
    <mergeCell ref="D60:D61"/>
    <mergeCell ref="E60:E61"/>
    <mergeCell ref="F60:F61"/>
    <mergeCell ref="A13:N13"/>
    <mergeCell ref="A15:N15"/>
    <mergeCell ref="A32:IV32"/>
    <mergeCell ref="A33:N33"/>
    <mergeCell ref="A43:N43"/>
    <mergeCell ref="A58:N58"/>
    <mergeCell ref="A52:N52"/>
    <mergeCell ref="A55:N55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zoomScalePageLayoutView="0" workbookViewId="0" topLeftCell="A1">
      <selection activeCell="A34" sqref="A34:IV42"/>
    </sheetView>
  </sheetViews>
  <sheetFormatPr defaultColWidth="9.00390625" defaultRowHeight="12.75"/>
  <cols>
    <col min="1" max="1" width="12.37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51</v>
      </c>
    </row>
    <row r="2" spans="12:15" ht="15">
      <c r="L2" s="27" t="s">
        <v>55</v>
      </c>
      <c r="M2" s="28"/>
      <c r="N2" s="28"/>
      <c r="O2" s="28"/>
    </row>
    <row r="3" ht="15.75">
      <c r="L3" s="9" t="s">
        <v>59</v>
      </c>
    </row>
    <row r="5" spans="1:14" s="7" customFormat="1" ht="16.5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="7" customFormat="1" ht="12.75">
      <c r="N6" s="48" t="s">
        <v>13</v>
      </c>
    </row>
    <row r="7" spans="1:14" s="7" customFormat="1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s="7" customFormat="1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s="7" customFormat="1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s="7" customFormat="1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s="7" customFormat="1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s="7" customFormat="1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7" customFormat="1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s="7" customFormat="1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7" customFormat="1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s="7" customFormat="1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s="7" customFormat="1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s="7" customFormat="1" ht="15.75" hidden="1">
      <c r="A18" s="4">
        <v>1130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f t="shared" si="0"/>
        <v>0</v>
      </c>
    </row>
    <row r="19" spans="1:14" s="7" customFormat="1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s="7" customFormat="1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s="7" customFormat="1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s="7" customFormat="1" ht="16.5" customHeight="1" hidden="1">
      <c r="A22" s="4">
        <v>1160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0"/>
        <v>0</v>
      </c>
    </row>
    <row r="23" spans="1:14" s="7" customFormat="1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s="7" customFormat="1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s="7" customFormat="1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s="7" customFormat="1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s="7" customFormat="1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47">
        <f>N16+N17+N19+N23+N25</f>
        <v>0</v>
      </c>
    </row>
    <row r="28" spans="1:14" s="7" customFormat="1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N28" s="7" t="s">
        <v>19</v>
      </c>
    </row>
    <row r="29" spans="1:14" s="7" customFormat="1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s="7" customFormat="1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s="7" customFormat="1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79" customFormat="1" ht="15.75">
      <c r="A32" s="61" t="s">
        <v>24</v>
      </c>
    </row>
    <row r="33" spans="1:14" s="7" customFormat="1" ht="20.25" customHeight="1">
      <c r="A33" s="72" t="s">
        <v>42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s="7" customFormat="1" ht="15.75">
      <c r="A34" s="1">
        <v>3132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159559</v>
      </c>
      <c r="I34" s="4">
        <v>170560</v>
      </c>
      <c r="J34" s="4">
        <v>0</v>
      </c>
      <c r="K34" s="4">
        <v>0</v>
      </c>
      <c r="L34" s="4">
        <v>0</v>
      </c>
      <c r="M34" s="4">
        <v>0</v>
      </c>
      <c r="N34" s="3">
        <f aca="true" t="shared" si="3" ref="N34:N42">SUM(B34:M34)</f>
        <v>330119</v>
      </c>
    </row>
    <row r="35" spans="1:14" s="7" customFormat="1" ht="15.75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s="7" customFormat="1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s="7" customFormat="1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3">
        <f t="shared" si="3"/>
        <v>0</v>
      </c>
    </row>
    <row r="38" spans="1:14" s="7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7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7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7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s="7" customFormat="1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0</v>
      </c>
      <c r="G42" s="3">
        <f t="shared" si="5"/>
        <v>0</v>
      </c>
      <c r="H42" s="3">
        <f t="shared" si="5"/>
        <v>159559</v>
      </c>
      <c r="I42" s="3">
        <f>I35+I34+I37</f>
        <v>170560</v>
      </c>
      <c r="J42" s="3">
        <f>J35+J34+J37</f>
        <v>0</v>
      </c>
      <c r="K42" s="3">
        <f>K35+K34+K37</f>
        <v>0</v>
      </c>
      <c r="L42" s="3">
        <f t="shared" si="5"/>
        <v>0</v>
      </c>
      <c r="M42" s="3">
        <f t="shared" si="5"/>
        <v>0</v>
      </c>
      <c r="N42" s="46">
        <f t="shared" si="3"/>
        <v>330119</v>
      </c>
    </row>
    <row r="43" spans="1:14" s="7" customFormat="1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s="7" customFormat="1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s="7" customFormat="1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s="7" customFormat="1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s="7" customFormat="1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s="7" customFormat="1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s="7" customFormat="1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7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7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49">
        <f>N47</f>
        <v>0</v>
      </c>
    </row>
    <row r="52" spans="1:14" s="7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7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s="7" customFormat="1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s="7" customFormat="1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s="7" customFormat="1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s="7" customFormat="1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s="7" customFormat="1" ht="15.75">
      <c r="A58" s="3" t="s">
        <v>21</v>
      </c>
      <c r="B58" s="47">
        <f>B27+B42+B51</f>
        <v>0</v>
      </c>
      <c r="C58" s="47">
        <f aca="true" t="shared" si="13" ref="C58:I58">C27+C42+C51</f>
        <v>0</v>
      </c>
      <c r="D58" s="47">
        <f t="shared" si="13"/>
        <v>0</v>
      </c>
      <c r="E58" s="47">
        <f t="shared" si="13"/>
        <v>0</v>
      </c>
      <c r="F58" s="47">
        <f t="shared" si="13"/>
        <v>0</v>
      </c>
      <c r="G58" s="47">
        <f t="shared" si="13"/>
        <v>0</v>
      </c>
      <c r="H58" s="47">
        <f t="shared" si="13"/>
        <v>159559</v>
      </c>
      <c r="I58" s="47">
        <f t="shared" si="13"/>
        <v>170560</v>
      </c>
      <c r="J58" s="47">
        <v>0</v>
      </c>
      <c r="K58" s="47">
        <v>0</v>
      </c>
      <c r="L58" s="47">
        <v>0</v>
      </c>
      <c r="M58" s="47">
        <v>0</v>
      </c>
      <c r="N58" s="47">
        <f>N27+N42</f>
        <v>330119</v>
      </c>
    </row>
    <row r="59" spans="1:14" s="7" customFormat="1" ht="15.75" customHeight="1">
      <c r="A59" s="59" t="s">
        <v>28</v>
      </c>
      <c r="B59" s="56"/>
      <c r="C59" s="56"/>
      <c r="D59" s="56"/>
      <c r="E59" s="56"/>
      <c r="F59" s="56"/>
      <c r="G59" s="56"/>
      <c r="H59" s="56">
        <v>159559</v>
      </c>
      <c r="I59" s="56">
        <v>170560</v>
      </c>
      <c r="J59" s="56">
        <v>0</v>
      </c>
      <c r="K59" s="56"/>
      <c r="L59" s="56">
        <v>0</v>
      </c>
      <c r="M59" s="56"/>
      <c r="N59" s="56">
        <v>330119</v>
      </c>
    </row>
    <row r="60" spans="1:14" s="7" customFormat="1" ht="36" customHeight="1">
      <c r="A60" s="80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9" s="7" customFormat="1" ht="15.75">
      <c r="A61" s="42"/>
      <c r="B61" s="42" t="s">
        <v>58</v>
      </c>
      <c r="C61" s="42"/>
      <c r="D61" s="42"/>
      <c r="E61" s="42"/>
      <c r="F61" s="42"/>
      <c r="G61" s="42"/>
      <c r="H61" s="42" t="s">
        <v>57</v>
      </c>
      <c r="I61" s="42"/>
    </row>
  </sheetData>
  <sheetProtection/>
  <mergeCells count="36">
    <mergeCell ref="M59:M60"/>
    <mergeCell ref="N59:N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view="pageBreakPreview" zoomScaleSheetLayoutView="100" zoomScalePageLayoutView="0" workbookViewId="0" topLeftCell="A1">
      <selection activeCell="E78" sqref="E78"/>
    </sheetView>
  </sheetViews>
  <sheetFormatPr defaultColWidth="9.00390625" defaultRowHeight="12.75"/>
  <cols>
    <col min="1" max="1" width="12.37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30</v>
      </c>
    </row>
    <row r="2" spans="12:15" ht="15">
      <c r="L2" s="27" t="s">
        <v>26</v>
      </c>
      <c r="M2" s="28"/>
      <c r="N2" s="28"/>
      <c r="O2" s="28"/>
    </row>
    <row r="3" ht="15.75">
      <c r="L3" s="9" t="s">
        <v>33</v>
      </c>
    </row>
    <row r="5" spans="1:14" ht="16.5">
      <c r="A5" s="66" t="s">
        <v>35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34</v>
      </c>
    </row>
    <row r="33" spans="1:14" ht="20.25" customHeight="1">
      <c r="A33" s="72" t="s">
        <v>16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.75">
      <c r="A34" s="1">
        <v>2111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4500</v>
      </c>
      <c r="M34" s="4">
        <v>-4500</v>
      </c>
      <c r="N34" s="3">
        <f aca="true" t="shared" si="3" ref="N34:N42">SUM(B34:M34)</f>
        <v>0</v>
      </c>
    </row>
    <row r="35" spans="1:14" ht="15.75">
      <c r="A35" s="1">
        <v>2120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1940</v>
      </c>
      <c r="M35" s="4">
        <v>-1570</v>
      </c>
      <c r="N35" s="3">
        <f t="shared" si="3"/>
        <v>370</v>
      </c>
    </row>
    <row r="36" spans="1:14" ht="15.75">
      <c r="A36" s="1">
        <v>2240</v>
      </c>
      <c r="B36" s="4">
        <f>B38+B37</f>
        <v>0</v>
      </c>
      <c r="C36" s="4">
        <f>C38+C37</f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-1000</v>
      </c>
      <c r="M36" s="4">
        <v>0</v>
      </c>
      <c r="N36" s="3">
        <f t="shared" si="3"/>
        <v>-1000</v>
      </c>
    </row>
    <row r="37" spans="1:14" ht="15.75">
      <c r="A37" s="1">
        <v>2273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630</v>
      </c>
      <c r="M37" s="4">
        <v>0</v>
      </c>
      <c r="N37" s="3">
        <f t="shared" si="3"/>
        <v>630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13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>L35+L34+L37+L36</f>
        <v>6070</v>
      </c>
      <c r="M42" s="3">
        <f t="shared" si="5"/>
        <v>-6070</v>
      </c>
      <c r="N42" s="25">
        <f t="shared" si="3"/>
        <v>0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23" t="s">
        <v>21</v>
      </c>
      <c r="B58" s="24">
        <f>B27+B42+B51</f>
        <v>0</v>
      </c>
      <c r="C58" s="24">
        <f aca="true" t="shared" si="13" ref="C58:I58">C27+C42+C51</f>
        <v>0</v>
      </c>
      <c r="D58" s="24">
        <f t="shared" si="13"/>
        <v>0</v>
      </c>
      <c r="E58" s="24">
        <f t="shared" si="13"/>
        <v>0</v>
      </c>
      <c r="F58" s="24">
        <f t="shared" si="13"/>
        <v>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v>0</v>
      </c>
      <c r="K58" s="24">
        <v>0</v>
      </c>
      <c r="L58" s="24">
        <v>0</v>
      </c>
      <c r="M58" s="24">
        <v>0</v>
      </c>
      <c r="N58" s="24">
        <f>N27+N42</f>
        <v>0</v>
      </c>
    </row>
    <row r="59" spans="1:14" ht="15.75" customHeight="1">
      <c r="A59" s="59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1:14" ht="36" customHeight="1" hidden="1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8" ht="15.75">
      <c r="A61" s="29" t="s">
        <v>31</v>
      </c>
      <c r="B61" s="5"/>
      <c r="H61" s="29" t="s">
        <v>32</v>
      </c>
    </row>
  </sheetData>
  <sheetProtection/>
  <mergeCells count="36">
    <mergeCell ref="M59:M60"/>
    <mergeCell ref="N59:N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1">
      <selection activeCell="K63" sqref="K63"/>
    </sheetView>
  </sheetViews>
  <sheetFormatPr defaultColWidth="9.00390625" defaultRowHeight="12.75"/>
  <cols>
    <col min="1" max="1" width="12.375" style="0" customWidth="1"/>
    <col min="3" max="3" width="12.625" style="0" bestFit="1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2.625" style="0" bestFit="1" customWidth="1"/>
  </cols>
  <sheetData>
    <row r="1" ht="15.75">
      <c r="L1" s="9" t="s">
        <v>22</v>
      </c>
    </row>
    <row r="2" spans="12:15" ht="15">
      <c r="L2" s="27" t="s">
        <v>26</v>
      </c>
      <c r="M2" s="28"/>
      <c r="N2" s="28"/>
      <c r="O2" s="28"/>
    </row>
    <row r="3" ht="15.75">
      <c r="L3" s="9" t="s">
        <v>36</v>
      </c>
    </row>
    <row r="5" spans="1:14" ht="16.5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23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24</v>
      </c>
    </row>
    <row r="33" spans="1:14" ht="20.25" customHeight="1">
      <c r="A33" s="72" t="s">
        <v>37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.75">
      <c r="A34" s="1">
        <v>2281</v>
      </c>
      <c r="B34" s="4">
        <v>0</v>
      </c>
      <c r="C34" s="32">
        <v>49075.2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1">
        <f aca="true" t="shared" si="3" ref="N34:N42">SUM(B34:M34)</f>
        <v>49075.2</v>
      </c>
    </row>
    <row r="35" spans="1:14" ht="15.75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3">
        <f t="shared" si="3"/>
        <v>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13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ht="15.75">
      <c r="A42" s="2" t="s">
        <v>17</v>
      </c>
      <c r="B42" s="3">
        <f>B35+B34</f>
        <v>0</v>
      </c>
      <c r="C42" s="33">
        <f>C34</f>
        <v>49075.2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 t="shared" si="5"/>
        <v>0</v>
      </c>
      <c r="M42" s="3">
        <f t="shared" si="5"/>
        <v>0</v>
      </c>
      <c r="N42" s="34">
        <f t="shared" si="3"/>
        <v>49075.2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23" t="s">
        <v>21</v>
      </c>
      <c r="B58" s="24">
        <f>B27+B42+B51</f>
        <v>0</v>
      </c>
      <c r="C58" s="30">
        <f aca="true" t="shared" si="13" ref="C58:I58">C27+C42+C51</f>
        <v>49075.2</v>
      </c>
      <c r="D58" s="24">
        <f t="shared" si="13"/>
        <v>0</v>
      </c>
      <c r="E58" s="24">
        <f t="shared" si="13"/>
        <v>0</v>
      </c>
      <c r="F58" s="24">
        <f t="shared" si="13"/>
        <v>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v>0</v>
      </c>
      <c r="K58" s="24">
        <v>0</v>
      </c>
      <c r="L58" s="24">
        <v>0</v>
      </c>
      <c r="M58" s="24">
        <v>0</v>
      </c>
      <c r="N58" s="34">
        <f>N27+N42</f>
        <v>49075.2</v>
      </c>
    </row>
    <row r="59" spans="1:14" ht="15.75" customHeight="1">
      <c r="A59" s="59" t="s">
        <v>28</v>
      </c>
      <c r="B59" s="24"/>
      <c r="C59" s="3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4"/>
    </row>
    <row r="60" spans="1:14" ht="36" customHeight="1">
      <c r="A60" s="60"/>
      <c r="B60" s="24">
        <f aca="true" t="shared" si="14" ref="B60:I60">B29+B44+B53</f>
        <v>0</v>
      </c>
      <c r="C60" s="30">
        <f>C58</f>
        <v>49075.2</v>
      </c>
      <c r="D60" s="24">
        <f t="shared" si="14"/>
        <v>0</v>
      </c>
      <c r="E60" s="24">
        <f t="shared" si="14"/>
        <v>0</v>
      </c>
      <c r="F60" s="24">
        <f t="shared" si="14"/>
        <v>0</v>
      </c>
      <c r="G60" s="24">
        <f t="shared" si="14"/>
        <v>0</v>
      </c>
      <c r="H60" s="24">
        <f t="shared" si="14"/>
        <v>0</v>
      </c>
      <c r="I60" s="24">
        <f t="shared" si="14"/>
        <v>0</v>
      </c>
      <c r="J60" s="24">
        <v>0</v>
      </c>
      <c r="K60" s="24">
        <v>0</v>
      </c>
      <c r="L60" s="24">
        <v>0</v>
      </c>
      <c r="M60" s="24">
        <v>0</v>
      </c>
      <c r="N60" s="34">
        <v>49075.2</v>
      </c>
    </row>
    <row r="61" ht="15">
      <c r="B61" s="5"/>
    </row>
    <row r="64" ht="15">
      <c r="B64" s="5" t="s">
        <v>18</v>
      </c>
    </row>
  </sheetData>
  <sheetProtection/>
  <mergeCells count="23">
    <mergeCell ref="A59:A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1">
      <selection activeCell="I66" sqref="I65:I66"/>
    </sheetView>
  </sheetViews>
  <sheetFormatPr defaultColWidth="9.00390625" defaultRowHeight="12.75"/>
  <cols>
    <col min="1" max="1" width="12.375" style="0" customWidth="1"/>
    <col min="3" max="3" width="12.625" style="0" bestFit="1" customWidth="1"/>
    <col min="4" max="4" width="9.25390625" style="0" customWidth="1"/>
    <col min="6" max="6" width="10.375" style="0" bestFit="1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2.625" style="0" bestFit="1" customWidth="1"/>
  </cols>
  <sheetData>
    <row r="1" ht="15.75">
      <c r="L1" s="9" t="s">
        <v>22</v>
      </c>
    </row>
    <row r="2" spans="12:15" ht="15">
      <c r="L2" s="27" t="s">
        <v>26</v>
      </c>
      <c r="M2" s="28"/>
      <c r="N2" s="28"/>
      <c r="O2" s="28"/>
    </row>
    <row r="3" ht="15.75">
      <c r="L3" s="9" t="s">
        <v>39</v>
      </c>
    </row>
    <row r="5" spans="1:14" ht="16.5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24</v>
      </c>
    </row>
    <row r="33" spans="1:14" ht="20.25" customHeight="1">
      <c r="A33" s="72" t="s">
        <v>42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1:14" ht="15.75">
      <c r="A34" s="1">
        <v>3110</v>
      </c>
      <c r="B34" s="4">
        <v>0</v>
      </c>
      <c r="C34" s="4">
        <v>0</v>
      </c>
      <c r="D34" s="4">
        <v>0</v>
      </c>
      <c r="E34" s="4">
        <v>0</v>
      </c>
      <c r="F34" s="4">
        <v>565000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9">
        <f aca="true" t="shared" si="3" ref="N34:N42">SUM(B34:M34)</f>
        <v>565000</v>
      </c>
    </row>
    <row r="35" spans="1:14" ht="15.75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3"/>
        <v>0</v>
      </c>
    </row>
    <row r="36" spans="1:14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19">
        <f t="shared" si="3"/>
        <v>0</v>
      </c>
    </row>
    <row r="37" spans="1:14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19">
        <f t="shared" si="3"/>
        <v>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9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>C40</f>
        <v>1</v>
      </c>
      <c r="D39" s="4">
        <f aca="true" t="shared" si="4" ref="D39:M40">D40</f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19">
        <f t="shared" si="3"/>
        <v>1</v>
      </c>
    </row>
    <row r="40" spans="1:14" s="13" customFormat="1" ht="15.75" hidden="1">
      <c r="A40" s="1">
        <v>1165</v>
      </c>
      <c r="B40" s="4">
        <v>0</v>
      </c>
      <c r="C40" s="4">
        <v>1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19">
        <f t="shared" si="3"/>
        <v>1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9">
        <f t="shared" si="3"/>
        <v>0</v>
      </c>
    </row>
    <row r="42" spans="1:14" ht="15.75">
      <c r="A42" s="2" t="s">
        <v>17</v>
      </c>
      <c r="B42" s="3">
        <f>B35+B34</f>
        <v>0</v>
      </c>
      <c r="C42" s="3">
        <f>C35+C34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565000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 t="shared" si="5"/>
        <v>0</v>
      </c>
      <c r="M42" s="3">
        <f t="shared" si="5"/>
        <v>0</v>
      </c>
      <c r="N42" s="19">
        <f t="shared" si="3"/>
        <v>565000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23" t="s">
        <v>21</v>
      </c>
      <c r="B58" s="24">
        <f>B27+B42+B51</f>
        <v>0</v>
      </c>
      <c r="C58" s="24">
        <f>C27+C42+C51</f>
        <v>0</v>
      </c>
      <c r="D58" s="24">
        <f aca="true" t="shared" si="13" ref="D58:I58">D27+D42+D51</f>
        <v>0</v>
      </c>
      <c r="E58" s="24">
        <f t="shared" si="13"/>
        <v>0</v>
      </c>
      <c r="F58" s="24">
        <f t="shared" si="13"/>
        <v>565000</v>
      </c>
      <c r="G58" s="24">
        <f t="shared" si="13"/>
        <v>0</v>
      </c>
      <c r="H58" s="24">
        <f t="shared" si="13"/>
        <v>0</v>
      </c>
      <c r="I58" s="24">
        <f t="shared" si="13"/>
        <v>0</v>
      </c>
      <c r="J58" s="24">
        <v>0</v>
      </c>
      <c r="K58" s="24">
        <v>0</v>
      </c>
      <c r="L58" s="24">
        <v>0</v>
      </c>
      <c r="M58" s="24">
        <v>0</v>
      </c>
      <c r="N58" s="35">
        <f>N27+N42</f>
        <v>565000</v>
      </c>
    </row>
    <row r="59" spans="1:14" ht="15.75" customHeight="1">
      <c r="A59" s="59" t="s">
        <v>28</v>
      </c>
      <c r="B59" s="24"/>
      <c r="C59" s="3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35"/>
    </row>
    <row r="60" spans="1:14" ht="36" customHeight="1">
      <c r="A60" s="60"/>
      <c r="B60" s="24">
        <f aca="true" t="shared" si="14" ref="B60:I60">B29+B44+B53</f>
        <v>0</v>
      </c>
      <c r="C60" s="24">
        <f t="shared" si="14"/>
        <v>0</v>
      </c>
      <c r="D60" s="24">
        <f t="shared" si="14"/>
        <v>0</v>
      </c>
      <c r="E60" s="24">
        <f t="shared" si="14"/>
        <v>0</v>
      </c>
      <c r="F60" s="24">
        <v>565000</v>
      </c>
      <c r="G60" s="24">
        <f t="shared" si="14"/>
        <v>0</v>
      </c>
      <c r="H60" s="24">
        <f t="shared" si="14"/>
        <v>0</v>
      </c>
      <c r="I60" s="24">
        <f t="shared" si="14"/>
        <v>0</v>
      </c>
      <c r="J60" s="24">
        <v>0</v>
      </c>
      <c r="K60" s="24">
        <v>0</v>
      </c>
      <c r="L60" s="24">
        <v>0</v>
      </c>
      <c r="M60" s="24">
        <v>0</v>
      </c>
      <c r="N60" s="35">
        <v>565000</v>
      </c>
    </row>
    <row r="61" ht="15">
      <c r="B61" s="5"/>
    </row>
    <row r="64" ht="15">
      <c r="B64" s="5" t="s">
        <v>43</v>
      </c>
    </row>
  </sheetData>
  <sheetProtection/>
  <mergeCells count="23"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11:N11"/>
    <mergeCell ref="A59:A60"/>
    <mergeCell ref="A13:N13"/>
    <mergeCell ref="A15:N15"/>
    <mergeCell ref="A32:IV32"/>
    <mergeCell ref="A33:N33"/>
    <mergeCell ref="A43:N43"/>
    <mergeCell ref="A57:N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12.375" style="0" customWidth="1"/>
    <col min="3" max="3" width="12.625" style="0" bestFit="1" customWidth="1"/>
    <col min="4" max="4" width="9.25390625" style="0" customWidth="1"/>
    <col min="6" max="6" width="10.375" style="0" bestFit="1" customWidth="1"/>
    <col min="9" max="9" width="10.375" style="0" bestFit="1" customWidth="1"/>
    <col min="10" max="10" width="11.125" style="0" customWidth="1"/>
    <col min="11" max="12" width="11.25390625" style="0" customWidth="1"/>
    <col min="14" max="14" width="12.625" style="0" bestFit="1" customWidth="1"/>
  </cols>
  <sheetData>
    <row r="1" ht="15.75">
      <c r="L1" s="9" t="s">
        <v>50</v>
      </c>
    </row>
    <row r="2" spans="12:15" ht="15">
      <c r="L2" s="27" t="s">
        <v>26</v>
      </c>
      <c r="M2" s="28"/>
      <c r="N2" s="28"/>
      <c r="O2" s="28"/>
    </row>
    <row r="3" ht="15.75">
      <c r="L3" s="9" t="s">
        <v>44</v>
      </c>
    </row>
    <row r="5" spans="1:14" ht="16.5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84" customFormat="1" ht="15.75">
      <c r="A32" s="83" t="s">
        <v>24</v>
      </c>
    </row>
    <row r="33" spans="1:14" s="13" customFormat="1" ht="20.25" customHeight="1">
      <c r="A33" s="85" t="s">
        <v>42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13" customFormat="1" ht="15.75">
      <c r="A34" s="1">
        <v>3110</v>
      </c>
      <c r="B34" s="1">
        <v>0</v>
      </c>
      <c r="C34" s="1">
        <v>0</v>
      </c>
      <c r="D34" s="1">
        <v>0</v>
      </c>
      <c r="E34" s="1">
        <v>0</v>
      </c>
      <c r="F34" s="1">
        <v>100000</v>
      </c>
      <c r="G34" s="1">
        <v>100000</v>
      </c>
      <c r="H34" s="1">
        <v>95800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37">
        <f aca="true" t="shared" si="3" ref="N34:N42">SUM(B34:M34)</f>
        <v>295800</v>
      </c>
    </row>
    <row r="35" spans="1:14" s="13" customFormat="1" ht="15.75" hidden="1">
      <c r="A35" s="1">
        <v>3132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7">
        <f t="shared" si="3"/>
        <v>0</v>
      </c>
    </row>
    <row r="36" spans="1:14" s="13" customFormat="1" ht="15.75" hidden="1">
      <c r="A36" s="1">
        <v>1130</v>
      </c>
      <c r="B36" s="1">
        <f>B38+B37</f>
        <v>0</v>
      </c>
      <c r="C36" s="1">
        <f>C38+C37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37">
        <f t="shared" si="3"/>
        <v>0</v>
      </c>
    </row>
    <row r="37" spans="1:14" s="13" customFormat="1" ht="15.75" hidden="1">
      <c r="A37" s="1">
        <v>2240</v>
      </c>
      <c r="B37" s="1">
        <v>0</v>
      </c>
      <c r="C37" s="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37">
        <f t="shared" si="3"/>
        <v>0</v>
      </c>
    </row>
    <row r="38" spans="1:14" s="13" customFormat="1" ht="15.75" hidden="1">
      <c r="A38" s="1">
        <v>1134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37">
        <f t="shared" si="3"/>
        <v>0</v>
      </c>
    </row>
    <row r="39" spans="1:14" s="13" customFormat="1" ht="15.75" hidden="1">
      <c r="A39" s="1">
        <v>1160</v>
      </c>
      <c r="B39" s="1">
        <f>B40</f>
        <v>0</v>
      </c>
      <c r="C39" s="1">
        <f>C40</f>
        <v>1</v>
      </c>
      <c r="D39" s="1">
        <f aca="true" t="shared" si="4" ref="D39:M40">D40</f>
        <v>0</v>
      </c>
      <c r="E39" s="1">
        <f t="shared" si="4"/>
        <v>0</v>
      </c>
      <c r="F39" s="1">
        <f t="shared" si="4"/>
        <v>0</v>
      </c>
      <c r="G39" s="1">
        <f t="shared" si="4"/>
        <v>0</v>
      </c>
      <c r="H39" s="1">
        <f t="shared" si="4"/>
        <v>0</v>
      </c>
      <c r="I39" s="1">
        <f t="shared" si="4"/>
        <v>0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4"/>
        <v>0</v>
      </c>
      <c r="N39" s="37">
        <f t="shared" si="3"/>
        <v>1</v>
      </c>
    </row>
    <row r="40" spans="1:14" s="13" customFormat="1" ht="15.75" hidden="1">
      <c r="A40" s="1">
        <v>1165</v>
      </c>
      <c r="B40" s="1">
        <v>0</v>
      </c>
      <c r="C40" s="1">
        <v>1</v>
      </c>
      <c r="D40" s="1">
        <f t="shared" si="4"/>
        <v>0</v>
      </c>
      <c r="E40" s="1"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v>0</v>
      </c>
      <c r="K40" s="1">
        <v>0</v>
      </c>
      <c r="L40" s="1">
        <v>0</v>
      </c>
      <c r="M40" s="1">
        <f t="shared" si="4"/>
        <v>0</v>
      </c>
      <c r="N40" s="37">
        <f t="shared" si="3"/>
        <v>1</v>
      </c>
    </row>
    <row r="41" spans="1:14" s="13" customFormat="1" ht="15.75" hidden="1">
      <c r="A41" s="1">
        <v>3000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>
        <f t="shared" si="3"/>
        <v>0</v>
      </c>
    </row>
    <row r="42" spans="1:14" s="13" customFormat="1" ht="15.75">
      <c r="A42" s="38" t="s">
        <v>17</v>
      </c>
      <c r="B42" s="1">
        <f>B35+B34</f>
        <v>0</v>
      </c>
      <c r="C42" s="1">
        <f>C35+C34</f>
        <v>0</v>
      </c>
      <c r="D42" s="1">
        <f>D35+D34+D37</f>
        <v>0</v>
      </c>
      <c r="E42" s="1">
        <f aca="true" t="shared" si="5" ref="E42:M42">E35+E34+E37</f>
        <v>0</v>
      </c>
      <c r="F42" s="1">
        <f t="shared" si="5"/>
        <v>100000</v>
      </c>
      <c r="G42" s="1">
        <f t="shared" si="5"/>
        <v>100000</v>
      </c>
      <c r="H42" s="1">
        <f t="shared" si="5"/>
        <v>95800</v>
      </c>
      <c r="I42" s="1">
        <f>I35+I34+I37</f>
        <v>0</v>
      </c>
      <c r="J42" s="1">
        <f>J35+J34+J37</f>
        <v>0</v>
      </c>
      <c r="K42" s="1">
        <f>K35+K34+K37</f>
        <v>0</v>
      </c>
      <c r="L42" s="1">
        <f t="shared" si="5"/>
        <v>0</v>
      </c>
      <c r="M42" s="1">
        <f t="shared" si="5"/>
        <v>0</v>
      </c>
      <c r="N42" s="37">
        <f t="shared" si="3"/>
        <v>295800</v>
      </c>
    </row>
    <row r="43" spans="1:14" s="13" customFormat="1" ht="15.75" hidden="1">
      <c r="A43" s="86" t="s">
        <v>20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</row>
    <row r="44" spans="1:14" s="13" customFormat="1" ht="15.75" customHeight="1" hidden="1">
      <c r="A44" s="1">
        <v>1110</v>
      </c>
      <c r="B44" s="37"/>
      <c r="C44" s="37"/>
      <c r="D44" s="37"/>
      <c r="E44" s="37"/>
      <c r="F44" s="37"/>
      <c r="G44" s="37">
        <v>0</v>
      </c>
      <c r="H44" s="37"/>
      <c r="I44" s="37"/>
      <c r="J44" s="37">
        <v>0</v>
      </c>
      <c r="K44" s="37">
        <v>0</v>
      </c>
      <c r="L44" s="37"/>
      <c r="M44" s="37"/>
      <c r="N44" s="37">
        <f aca="true" t="shared" si="6" ref="N44:N49">SUM(B44:M44)</f>
        <v>0</v>
      </c>
    </row>
    <row r="45" spans="1:14" s="13" customFormat="1" ht="8.25" customHeight="1" hidden="1">
      <c r="A45" s="1">
        <v>1120</v>
      </c>
      <c r="B45" s="37"/>
      <c r="C45" s="37"/>
      <c r="D45" s="37"/>
      <c r="E45" s="37"/>
      <c r="F45" s="37"/>
      <c r="G45" s="37">
        <v>0</v>
      </c>
      <c r="H45" s="37"/>
      <c r="I45" s="37"/>
      <c r="J45" s="37">
        <v>0</v>
      </c>
      <c r="K45" s="37">
        <v>0</v>
      </c>
      <c r="L45" s="37"/>
      <c r="M45" s="37"/>
      <c r="N45" s="37">
        <f t="shared" si="6"/>
        <v>0</v>
      </c>
    </row>
    <row r="46" spans="1:14" s="13" customFormat="1" ht="15.75" customHeight="1" hidden="1">
      <c r="A46" s="1">
        <v>1130</v>
      </c>
      <c r="B46" s="1">
        <f>B47</f>
        <v>0</v>
      </c>
      <c r="C46" s="1">
        <f aca="true" t="shared" si="7" ref="C46:J46">C47</f>
        <v>0</v>
      </c>
      <c r="D46" s="1">
        <v>0</v>
      </c>
      <c r="E46" s="1">
        <v>0</v>
      </c>
      <c r="F46" s="1">
        <f t="shared" si="7"/>
        <v>0</v>
      </c>
      <c r="G46" s="1">
        <f t="shared" si="7"/>
        <v>0</v>
      </c>
      <c r="H46" s="1">
        <f>H47</f>
        <v>0</v>
      </c>
      <c r="I46" s="1">
        <f t="shared" si="7"/>
        <v>0</v>
      </c>
      <c r="J46" s="1">
        <f t="shared" si="7"/>
        <v>0</v>
      </c>
      <c r="K46" s="1">
        <f>K47</f>
        <v>0</v>
      </c>
      <c r="L46" s="1">
        <f>L47</f>
        <v>0</v>
      </c>
      <c r="M46" s="1">
        <f>M47</f>
        <v>0</v>
      </c>
      <c r="N46" s="1">
        <f t="shared" si="6"/>
        <v>0</v>
      </c>
    </row>
    <row r="47" spans="1:14" s="13" customFormat="1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</row>
    <row r="48" spans="1:14" s="13" customFormat="1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</row>
    <row r="49" spans="1:14" s="13" customFormat="1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1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38" t="s">
        <v>17</v>
      </c>
      <c r="B51" s="1">
        <f>B46</f>
        <v>0</v>
      </c>
      <c r="C51" s="1">
        <f>C46</f>
        <v>0</v>
      </c>
      <c r="D51" s="1">
        <f>D46+D47</f>
        <v>0</v>
      </c>
      <c r="E51" s="1">
        <f>E46</f>
        <v>0</v>
      </c>
      <c r="F51" s="1">
        <f>F46</f>
        <v>0</v>
      </c>
      <c r="G51" s="37">
        <f>G46+G44+G45</f>
        <v>0</v>
      </c>
      <c r="H51" s="37">
        <f aca="true" t="shared" si="9" ref="H51:M51">H46+H44+H45</f>
        <v>0</v>
      </c>
      <c r="I51" s="37">
        <f t="shared" si="9"/>
        <v>0</v>
      </c>
      <c r="J51" s="37">
        <f t="shared" si="9"/>
        <v>0</v>
      </c>
      <c r="K51" s="37">
        <f t="shared" si="9"/>
        <v>0</v>
      </c>
      <c r="L51" s="37">
        <f t="shared" si="9"/>
        <v>0</v>
      </c>
      <c r="M51" s="37">
        <f t="shared" si="9"/>
        <v>0</v>
      </c>
      <c r="N51" s="36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1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>SUM(B53:M53)</f>
        <v>0</v>
      </c>
    </row>
    <row r="54" spans="1:14" s="13" customFormat="1" ht="15.75" hidden="1">
      <c r="A54" s="38" t="s">
        <v>17</v>
      </c>
      <c r="B54" s="1">
        <f>SUM(B49:B53)</f>
        <v>0</v>
      </c>
      <c r="C54" s="1">
        <f aca="true" t="shared" si="11" ref="C54:N54">C53</f>
        <v>0</v>
      </c>
      <c r="D54" s="1">
        <f t="shared" si="11"/>
        <v>0</v>
      </c>
      <c r="E54" s="1">
        <f t="shared" si="11"/>
        <v>0</v>
      </c>
      <c r="F54" s="1">
        <f t="shared" si="11"/>
        <v>0</v>
      </c>
      <c r="G54" s="1">
        <f t="shared" si="11"/>
        <v>0</v>
      </c>
      <c r="H54" s="1">
        <f t="shared" si="11"/>
        <v>0</v>
      </c>
      <c r="I54" s="1">
        <f t="shared" si="11"/>
        <v>0</v>
      </c>
      <c r="J54" s="1">
        <f t="shared" si="11"/>
        <v>0</v>
      </c>
      <c r="K54" s="1">
        <f t="shared" si="11"/>
        <v>0</v>
      </c>
      <c r="L54" s="1">
        <f t="shared" si="11"/>
        <v>0</v>
      </c>
      <c r="M54" s="1">
        <f t="shared" si="11"/>
        <v>0</v>
      </c>
      <c r="N54" s="1">
        <f t="shared" si="11"/>
        <v>0</v>
      </c>
    </row>
    <row r="55" spans="1:14" s="13" customFormat="1" ht="15.75" hidden="1">
      <c r="A55" s="1">
        <v>1130</v>
      </c>
      <c r="B55" s="1">
        <f>B56</f>
        <v>0</v>
      </c>
      <c r="C55" s="1">
        <f aca="true" t="shared" si="12" ref="C55:M55">C56</f>
        <v>0</v>
      </c>
      <c r="D55" s="1">
        <f t="shared" si="12"/>
        <v>0</v>
      </c>
      <c r="E55" s="1">
        <f t="shared" si="12"/>
        <v>0</v>
      </c>
      <c r="F55" s="1">
        <f t="shared" si="12"/>
        <v>0</v>
      </c>
      <c r="G55" s="1">
        <f t="shared" si="12"/>
        <v>0</v>
      </c>
      <c r="H55" s="1">
        <f t="shared" si="12"/>
        <v>0</v>
      </c>
      <c r="I55" s="1">
        <f t="shared" si="12"/>
        <v>0</v>
      </c>
      <c r="J55" s="1">
        <f t="shared" si="12"/>
        <v>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>SUM(B55:M55)</f>
        <v>0</v>
      </c>
    </row>
    <row r="56" spans="1:14" s="13" customFormat="1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s="13" customFormat="1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s="13" customFormat="1" ht="15.75">
      <c r="A58" s="8" t="s">
        <v>21</v>
      </c>
      <c r="B58" s="44">
        <f>B27+B42+B51</f>
        <v>0</v>
      </c>
      <c r="C58" s="44">
        <f>C27+C42+C51</f>
        <v>0</v>
      </c>
      <c r="D58" s="44">
        <f aca="true" t="shared" si="13" ref="D58:I58">D27+D42+D51</f>
        <v>0</v>
      </c>
      <c r="E58" s="44">
        <f t="shared" si="13"/>
        <v>0</v>
      </c>
      <c r="F58" s="44">
        <f>F27+F42+F51</f>
        <v>100000</v>
      </c>
      <c r="G58" s="44">
        <f t="shared" si="13"/>
        <v>100000</v>
      </c>
      <c r="H58" s="44">
        <f t="shared" si="13"/>
        <v>95800</v>
      </c>
      <c r="I58" s="44">
        <f t="shared" si="13"/>
        <v>0</v>
      </c>
      <c r="J58" s="44">
        <v>0</v>
      </c>
      <c r="K58" s="44">
        <v>0</v>
      </c>
      <c r="L58" s="44">
        <v>0</v>
      </c>
      <c r="M58" s="44">
        <v>0</v>
      </c>
      <c r="N58" s="45">
        <f>N27+N42</f>
        <v>295800</v>
      </c>
    </row>
    <row r="59" spans="1:14" s="13" customFormat="1" ht="15.75" customHeight="1">
      <c r="A59" s="81" t="s">
        <v>28</v>
      </c>
      <c r="B59" s="39"/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s="13" customFormat="1" ht="36" customHeight="1">
      <c r="A60" s="82"/>
      <c r="B60" s="37">
        <f>B29+B44+B53</f>
        <v>0</v>
      </c>
      <c r="C60" s="37">
        <f>C29+C44+C53</f>
        <v>0</v>
      </c>
      <c r="D60" s="37">
        <f>D29+D44+D53</f>
        <v>0</v>
      </c>
      <c r="E60" s="37">
        <f>E29+E44+E53</f>
        <v>0</v>
      </c>
      <c r="F60" s="37">
        <v>100000</v>
      </c>
      <c r="G60" s="37">
        <v>100000</v>
      </c>
      <c r="H60" s="37">
        <v>95800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295800</v>
      </c>
    </row>
    <row r="61" ht="15">
      <c r="B61" s="5"/>
    </row>
    <row r="64" spans="2:8" ht="15.75">
      <c r="B64" s="42" t="s">
        <v>46</v>
      </c>
      <c r="C64" s="43"/>
      <c r="D64" s="43"/>
      <c r="E64" s="43"/>
      <c r="F64" s="43"/>
      <c r="G64" s="43"/>
      <c r="H64" s="43"/>
    </row>
  </sheetData>
  <sheetProtection/>
  <mergeCells count="23">
    <mergeCell ref="A59:A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SheetLayoutView="100" zoomScalePageLayoutView="0" workbookViewId="0" topLeftCell="A1">
      <selection activeCell="D64" sqref="D64"/>
    </sheetView>
  </sheetViews>
  <sheetFormatPr defaultColWidth="9.00390625" defaultRowHeight="12.75"/>
  <cols>
    <col min="1" max="1" width="12.375" style="0" customWidth="1"/>
    <col min="4" max="4" width="9.25390625" style="0" customWidth="1"/>
    <col min="6" max="6" width="10.375" style="0" bestFit="1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51</v>
      </c>
    </row>
    <row r="2" spans="12:15" ht="15">
      <c r="L2" s="27" t="s">
        <v>26</v>
      </c>
      <c r="M2" s="28"/>
      <c r="N2" s="28"/>
      <c r="O2" s="28"/>
    </row>
    <row r="3" ht="15.75">
      <c r="L3" s="9" t="s">
        <v>47</v>
      </c>
    </row>
    <row r="5" spans="1:14" ht="16.5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34</v>
      </c>
    </row>
    <row r="33" spans="1:14" ht="20.25" customHeight="1">
      <c r="A33" s="69" t="s">
        <v>42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5.75">
      <c r="A34" s="1">
        <v>2210</v>
      </c>
      <c r="B34" s="4">
        <v>0</v>
      </c>
      <c r="C34" s="4">
        <v>0</v>
      </c>
      <c r="D34" s="4">
        <v>0</v>
      </c>
      <c r="E34" s="4">
        <v>0</v>
      </c>
      <c r="F34" s="4">
        <v>140000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">
        <f aca="true" t="shared" si="3" ref="N34:N42">SUM(B34:M34)</f>
        <v>140000</v>
      </c>
    </row>
    <row r="35" spans="1:14" ht="15.75" hidden="1">
      <c r="A35" s="1">
        <v>2120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ht="15.75" hidden="1">
      <c r="A36" s="1">
        <v>2240</v>
      </c>
      <c r="B36" s="4">
        <f>B38+B37</f>
        <v>0</v>
      </c>
      <c r="C36" s="4">
        <f>C38+C37</f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3">
        <f t="shared" si="3"/>
        <v>0</v>
      </c>
    </row>
    <row r="37" spans="1:14" ht="15.75" hidden="1">
      <c r="A37" s="1">
        <v>2273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>
        <f t="shared" si="3"/>
        <v>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13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140000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>L35+L34+L37+L36</f>
        <v>0</v>
      </c>
      <c r="M42" s="3">
        <f t="shared" si="5"/>
        <v>0</v>
      </c>
      <c r="N42" s="46">
        <f t="shared" si="3"/>
        <v>140000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3" t="s">
        <v>21</v>
      </c>
      <c r="B58" s="47">
        <f>B27+B42+B51</f>
        <v>0</v>
      </c>
      <c r="C58" s="47">
        <f aca="true" t="shared" si="13" ref="C58:I58">C27+C42+C51</f>
        <v>0</v>
      </c>
      <c r="D58" s="47">
        <f t="shared" si="13"/>
        <v>0</v>
      </c>
      <c r="E58" s="47">
        <f t="shared" si="13"/>
        <v>0</v>
      </c>
      <c r="F58" s="47">
        <f t="shared" si="13"/>
        <v>140000</v>
      </c>
      <c r="G58" s="47">
        <f t="shared" si="13"/>
        <v>0</v>
      </c>
      <c r="H58" s="47">
        <f t="shared" si="13"/>
        <v>0</v>
      </c>
      <c r="I58" s="47">
        <f t="shared" si="13"/>
        <v>0</v>
      </c>
      <c r="J58" s="47">
        <v>0</v>
      </c>
      <c r="K58" s="47">
        <v>0</v>
      </c>
      <c r="L58" s="47">
        <v>0</v>
      </c>
      <c r="M58" s="47">
        <v>0</v>
      </c>
      <c r="N58" s="47">
        <f>N27+N42</f>
        <v>140000</v>
      </c>
    </row>
    <row r="59" spans="1:14" ht="15.75" customHeight="1">
      <c r="A59" s="89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ht="36" customHeight="1" hidden="1">
      <c r="A60" s="90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9" ht="15.75">
      <c r="A61" s="42"/>
      <c r="B61" s="6"/>
      <c r="C61" s="7"/>
      <c r="D61" s="7"/>
      <c r="E61" s="7"/>
      <c r="F61" s="7"/>
      <c r="G61" s="7"/>
      <c r="H61" s="42"/>
      <c r="I61" s="7"/>
    </row>
    <row r="67" spans="1:8" ht="15.75">
      <c r="A67" s="42" t="s">
        <v>31</v>
      </c>
      <c r="B67" s="42"/>
      <c r="C67" s="42"/>
      <c r="D67" s="42"/>
      <c r="E67" s="42"/>
      <c r="F67" s="42"/>
      <c r="G67" s="42"/>
      <c r="H67" s="42" t="s">
        <v>49</v>
      </c>
    </row>
  </sheetData>
  <sheetProtection/>
  <mergeCells count="36">
    <mergeCell ref="M59:M60"/>
    <mergeCell ref="N59:N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view="pageBreakPreview" zoomScaleSheetLayoutView="100" zoomScalePageLayoutView="0" workbookViewId="0" topLeftCell="A1">
      <selection activeCell="A33" sqref="A33:N33"/>
    </sheetView>
  </sheetViews>
  <sheetFormatPr defaultColWidth="9.00390625" defaultRowHeight="12.75"/>
  <cols>
    <col min="1" max="1" width="12.375" style="0" customWidth="1"/>
    <col min="4" max="4" width="9.25390625" style="0" customWidth="1"/>
    <col min="6" max="6" width="10.375" style="0" bestFit="1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9" t="s">
        <v>54</v>
      </c>
    </row>
    <row r="2" spans="12:15" ht="15">
      <c r="L2" s="27" t="s">
        <v>55</v>
      </c>
      <c r="M2" s="28"/>
      <c r="N2" s="28"/>
      <c r="O2" s="28"/>
    </row>
    <row r="3" ht="15.75">
      <c r="L3" s="9" t="s">
        <v>56</v>
      </c>
    </row>
    <row r="5" spans="1:14" ht="16.5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62" customFormat="1" ht="15.75">
      <c r="A32" s="61" t="s">
        <v>34</v>
      </c>
    </row>
    <row r="33" spans="1:14" ht="20.25" customHeight="1">
      <c r="A33" s="69" t="s">
        <v>42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</row>
    <row r="34" spans="1:14" ht="15.75">
      <c r="A34" s="1">
        <v>2210</v>
      </c>
      <c r="B34" s="4">
        <v>0</v>
      </c>
      <c r="C34" s="4">
        <v>0</v>
      </c>
      <c r="D34" s="4">
        <v>0</v>
      </c>
      <c r="E34" s="4">
        <v>0</v>
      </c>
      <c r="F34" s="4">
        <v>-100000</v>
      </c>
      <c r="G34" s="4">
        <v>0</v>
      </c>
      <c r="H34" s="4">
        <v>100000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3">
        <f aca="true" t="shared" si="3" ref="N34:N42">SUM(B34:M34)</f>
        <v>0</v>
      </c>
    </row>
    <row r="35" spans="1:14" ht="15.75" hidden="1">
      <c r="A35" s="1">
        <v>2120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ht="15.75" hidden="1">
      <c r="A36" s="1">
        <v>2240</v>
      </c>
      <c r="B36" s="4">
        <f>B38+B37</f>
        <v>0</v>
      </c>
      <c r="C36" s="4">
        <f>C38+C37</f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3">
        <f t="shared" si="3"/>
        <v>0</v>
      </c>
    </row>
    <row r="37" spans="1:14" ht="15.75" hidden="1">
      <c r="A37" s="1">
        <v>2273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>
        <f t="shared" si="3"/>
        <v>0</v>
      </c>
    </row>
    <row r="38" spans="1:14" s="13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13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13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13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-100000</v>
      </c>
      <c r="G42" s="3">
        <f t="shared" si="5"/>
        <v>0</v>
      </c>
      <c r="H42" s="3">
        <f t="shared" si="5"/>
        <v>100000</v>
      </c>
      <c r="I42" s="3">
        <f>I35+I34+I37</f>
        <v>0</v>
      </c>
      <c r="J42" s="3">
        <f>J35+J34+J37</f>
        <v>0</v>
      </c>
      <c r="K42" s="3">
        <f>K35+K34+K37</f>
        <v>0</v>
      </c>
      <c r="L42" s="3">
        <f>L35+L34+L37+L36</f>
        <v>0</v>
      </c>
      <c r="M42" s="3">
        <f t="shared" si="5"/>
        <v>0</v>
      </c>
      <c r="N42" s="46">
        <f t="shared" si="3"/>
        <v>0</v>
      </c>
    </row>
    <row r="43" spans="1:14" ht="15.75" hidden="1">
      <c r="A43" s="69" t="s">
        <v>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1"/>
    </row>
    <row r="44" spans="1:14" ht="15.75" customHeight="1" hidden="1">
      <c r="A44" s="4">
        <v>1110</v>
      </c>
      <c r="B44" s="20"/>
      <c r="C44" s="20"/>
      <c r="D44" s="20"/>
      <c r="E44" s="20"/>
      <c r="F44" s="20"/>
      <c r="G44" s="20">
        <v>0</v>
      </c>
      <c r="H44" s="20"/>
      <c r="I44" s="20"/>
      <c r="J44" s="20">
        <v>0</v>
      </c>
      <c r="K44" s="20">
        <v>0</v>
      </c>
      <c r="L44" s="20"/>
      <c r="M44" s="20"/>
      <c r="N44" s="19">
        <f aca="true" t="shared" si="6" ref="N44:N49">SUM(B44:M44)</f>
        <v>0</v>
      </c>
    </row>
    <row r="45" spans="1:14" ht="8.25" customHeight="1" hidden="1">
      <c r="A45" s="4">
        <v>1120</v>
      </c>
      <c r="B45" s="20"/>
      <c r="C45" s="20"/>
      <c r="D45" s="20"/>
      <c r="E45" s="20"/>
      <c r="F45" s="20"/>
      <c r="G45" s="20">
        <v>0</v>
      </c>
      <c r="H45" s="20"/>
      <c r="I45" s="20"/>
      <c r="J45" s="20">
        <v>0</v>
      </c>
      <c r="K45" s="20">
        <v>0</v>
      </c>
      <c r="L45" s="20"/>
      <c r="M45" s="20"/>
      <c r="N45" s="19">
        <f t="shared" si="6"/>
        <v>0</v>
      </c>
    </row>
    <row r="46" spans="1:14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6"/>
        <v>0</v>
      </c>
    </row>
    <row r="48" spans="1:14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6"/>
        <v>0</v>
      </c>
    </row>
    <row r="49" spans="1:14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8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9">
        <f>G46+G44+G45</f>
        <v>0</v>
      </c>
      <c r="H51" s="19">
        <f aca="true" t="shared" si="9" ref="H51:M51">H46+H44+H45</f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  <c r="N51" s="22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8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8">
        <f>SUM(B53:M53)</f>
        <v>0</v>
      </c>
    </row>
    <row r="54" spans="1:14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ht="15.75">
      <c r="A58" s="3" t="s">
        <v>21</v>
      </c>
      <c r="B58" s="47">
        <f>B27+B42+B51</f>
        <v>0</v>
      </c>
      <c r="C58" s="47">
        <f aca="true" t="shared" si="13" ref="C58:I58">C27+C42+C51</f>
        <v>0</v>
      </c>
      <c r="D58" s="47">
        <f t="shared" si="13"/>
        <v>0</v>
      </c>
      <c r="E58" s="47">
        <f t="shared" si="13"/>
        <v>0</v>
      </c>
      <c r="F58" s="47">
        <f t="shared" si="13"/>
        <v>-100000</v>
      </c>
      <c r="G58" s="47">
        <f t="shared" si="13"/>
        <v>0</v>
      </c>
      <c r="H58" s="47">
        <f t="shared" si="13"/>
        <v>100000</v>
      </c>
      <c r="I58" s="47">
        <f t="shared" si="13"/>
        <v>0</v>
      </c>
      <c r="J58" s="47">
        <v>0</v>
      </c>
      <c r="K58" s="47">
        <v>0</v>
      </c>
      <c r="L58" s="47">
        <v>0</v>
      </c>
      <c r="M58" s="47">
        <v>0</v>
      </c>
      <c r="N58" s="47">
        <f>N27+N42</f>
        <v>0</v>
      </c>
    </row>
    <row r="59" spans="1:14" ht="15.75" customHeight="1">
      <c r="A59" s="89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ht="36" customHeight="1" hidden="1">
      <c r="A60" s="90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9" ht="15.75">
      <c r="A61" s="42"/>
      <c r="B61" s="6"/>
      <c r="C61" s="7"/>
      <c r="D61" s="7"/>
      <c r="E61" s="7"/>
      <c r="F61" s="7"/>
      <c r="G61" s="7"/>
      <c r="H61" s="42"/>
      <c r="I61" s="7"/>
    </row>
    <row r="67" spans="1:8" ht="15.75">
      <c r="A67" s="42" t="s">
        <v>31</v>
      </c>
      <c r="B67" s="42"/>
      <c r="C67" s="42"/>
      <c r="D67" s="42"/>
      <c r="E67" s="42"/>
      <c r="F67" s="42"/>
      <c r="G67" s="42"/>
      <c r="H67" s="42" t="s">
        <v>49</v>
      </c>
    </row>
  </sheetData>
  <sheetProtection/>
  <mergeCells count="36"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11:N11"/>
    <mergeCell ref="A13:N13"/>
    <mergeCell ref="A15:N15"/>
    <mergeCell ref="A32:IV32"/>
    <mergeCell ref="A33:N33"/>
    <mergeCell ref="A43:N43"/>
    <mergeCell ref="A57:N57"/>
    <mergeCell ref="A59:A60"/>
    <mergeCell ref="B59:B60"/>
    <mergeCell ref="C59:C60"/>
    <mergeCell ref="D59:D60"/>
    <mergeCell ref="E59:E60"/>
    <mergeCell ref="F59:F60"/>
    <mergeCell ref="M59:M60"/>
    <mergeCell ref="N59:N60"/>
    <mergeCell ref="G59:G60"/>
    <mergeCell ref="H59:H60"/>
    <mergeCell ref="I59:I60"/>
    <mergeCell ref="J59:J60"/>
    <mergeCell ref="K59:K60"/>
    <mergeCell ref="L59:L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view="pageBreakPreview" zoomScaleSheetLayoutView="100" zoomScalePageLayoutView="0" workbookViewId="0" topLeftCell="A1">
      <selection activeCell="A33" sqref="A33:N33"/>
    </sheetView>
  </sheetViews>
  <sheetFormatPr defaultColWidth="9.00390625" defaultRowHeight="12.75"/>
  <cols>
    <col min="1" max="1" width="12.375" style="0" customWidth="1"/>
    <col min="3" max="3" width="12.625" style="0" bestFit="1" customWidth="1"/>
    <col min="4" max="4" width="9.25390625" style="0" customWidth="1"/>
    <col min="6" max="6" width="10.375" style="0" bestFit="1" customWidth="1"/>
    <col min="9" max="9" width="10.375" style="0" bestFit="1" customWidth="1"/>
    <col min="10" max="10" width="11.125" style="0" customWidth="1"/>
    <col min="11" max="12" width="11.25390625" style="0" customWidth="1"/>
    <col min="14" max="14" width="12.625" style="0" bestFit="1" customWidth="1"/>
  </cols>
  <sheetData>
    <row r="1" ht="15.75">
      <c r="L1" s="9" t="s">
        <v>53</v>
      </c>
    </row>
    <row r="2" spans="12:15" ht="15">
      <c r="L2" s="27" t="s">
        <v>26</v>
      </c>
      <c r="M2" s="28"/>
      <c r="N2" s="28"/>
      <c r="O2" s="28"/>
    </row>
    <row r="3" ht="15.75">
      <c r="L3" s="9" t="s">
        <v>52</v>
      </c>
    </row>
    <row r="5" spans="1:14" ht="16.5">
      <c r="A5" s="78" t="s">
        <v>45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ht="12.75">
      <c r="N6" s="26" t="s">
        <v>13</v>
      </c>
    </row>
    <row r="7" spans="1:14" ht="12.75">
      <c r="A7" s="68" t="s">
        <v>14</v>
      </c>
      <c r="B7" s="58" t="s">
        <v>0</v>
      </c>
      <c r="C7" s="58" t="s">
        <v>1</v>
      </c>
      <c r="D7" s="58" t="s">
        <v>2</v>
      </c>
      <c r="E7" s="58" t="s">
        <v>3</v>
      </c>
      <c r="F7" s="58" t="s">
        <v>4</v>
      </c>
      <c r="G7" s="58" t="s">
        <v>5</v>
      </c>
      <c r="H7" s="58" t="s">
        <v>6</v>
      </c>
      <c r="I7" s="58" t="s">
        <v>7</v>
      </c>
      <c r="J7" s="58" t="s">
        <v>8</v>
      </c>
      <c r="K7" s="58" t="s">
        <v>9</v>
      </c>
      <c r="L7" s="58" t="s">
        <v>10</v>
      </c>
      <c r="M7" s="58" t="s">
        <v>11</v>
      </c>
      <c r="N7" s="67" t="s">
        <v>12</v>
      </c>
    </row>
    <row r="8" spans="1:14" ht="12.75">
      <c r="A8" s="6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7"/>
    </row>
    <row r="9" spans="1:14" ht="5.25" customHeight="1">
      <c r="A9" s="6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67"/>
    </row>
    <row r="10" spans="1:14" ht="7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5.75">
      <c r="A11" s="77" t="s">
        <v>41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5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 hidden="1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5.2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 hidden="1">
      <c r="A15" s="6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.75" hidden="1">
      <c r="A16" s="1">
        <v>2111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9000</v>
      </c>
      <c r="K16" s="20">
        <v>-3000</v>
      </c>
      <c r="L16" s="20">
        <v>-3000</v>
      </c>
      <c r="M16" s="20">
        <v>-3000</v>
      </c>
      <c r="N16" s="19">
        <f aca="true" t="shared" si="0" ref="N16:N26">SUM(B16:M16)</f>
        <v>0</v>
      </c>
    </row>
    <row r="17" spans="1:14" ht="15.75" hidden="1">
      <c r="A17" s="1">
        <v>2120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1980</v>
      </c>
      <c r="K17" s="20">
        <v>-660</v>
      </c>
      <c r="L17" s="20">
        <v>-660</v>
      </c>
      <c r="M17" s="20">
        <v>-660</v>
      </c>
      <c r="N17" s="19">
        <f t="shared" si="0"/>
        <v>0</v>
      </c>
    </row>
    <row r="18" spans="1:14" ht="15.75" hidden="1">
      <c r="A18" s="21">
        <v>1130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">
        <f t="shared" si="0"/>
        <v>0</v>
      </c>
    </row>
    <row r="19" spans="1:14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ht="16.5" customHeight="1" hidden="1">
      <c r="A22" s="21">
        <v>1160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>
        <f t="shared" si="0"/>
        <v>0</v>
      </c>
    </row>
    <row r="23" spans="1:14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ht="15.75" hidden="1">
      <c r="A27" s="2" t="s">
        <v>17</v>
      </c>
      <c r="B27" s="19">
        <f aca="true" t="shared" si="1" ref="B27:G27">B26+B25+B24+B20+B19+B17+B16</f>
        <v>0</v>
      </c>
      <c r="C27" s="19">
        <f t="shared" si="1"/>
        <v>0</v>
      </c>
      <c r="D27" s="19">
        <f t="shared" si="1"/>
        <v>0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>H16+H17+H19+H23+H25</f>
        <v>0</v>
      </c>
      <c r="I27" s="19">
        <f>I16+I17+I19+I23</f>
        <v>0</v>
      </c>
      <c r="J27" s="19">
        <f>J16+J17</f>
        <v>10980</v>
      </c>
      <c r="K27" s="19">
        <f>K16+K17+K19+K23+K25</f>
        <v>-3660</v>
      </c>
      <c r="L27" s="19">
        <f>L16+L17+L19+L23+L25</f>
        <v>-3660</v>
      </c>
      <c r="M27" s="19">
        <f>M16+M17+M19+M23+M25</f>
        <v>-3660</v>
      </c>
      <c r="N27" s="24">
        <f>N16+N17+N19+N23+N25</f>
        <v>0</v>
      </c>
    </row>
    <row r="28" spans="1:14" ht="14.25" customHeight="1" hidden="1">
      <c r="A28" s="10"/>
      <c r="B28" s="10"/>
      <c r="C28" s="6"/>
      <c r="D28" s="6"/>
      <c r="E28" s="6"/>
      <c r="F28" s="6"/>
      <c r="G28" s="6"/>
      <c r="H28" s="6"/>
      <c r="I28" s="6"/>
      <c r="J28" s="7"/>
      <c r="K28" s="7"/>
      <c r="L28" s="7"/>
      <c r="M28" s="7"/>
      <c r="N28" s="7" t="s">
        <v>19</v>
      </c>
    </row>
    <row r="29" spans="1:14" ht="15.75" hidden="1">
      <c r="A29" s="11">
        <v>1130</v>
      </c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8">
        <f>SUM(B31:M31)</f>
        <v>0</v>
      </c>
    </row>
    <row r="32" s="84" customFormat="1" ht="15.75">
      <c r="A32" s="83" t="s">
        <v>24</v>
      </c>
    </row>
    <row r="33" spans="1:14" s="13" customFormat="1" ht="20.25" customHeight="1">
      <c r="A33" s="85" t="s">
        <v>42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13" customFormat="1" ht="15.75">
      <c r="A34" s="1">
        <v>3110</v>
      </c>
      <c r="B34" s="1">
        <v>0</v>
      </c>
      <c r="C34" s="1">
        <v>0</v>
      </c>
      <c r="D34" s="1">
        <v>0</v>
      </c>
      <c r="E34" s="1">
        <v>0</v>
      </c>
      <c r="F34" s="1">
        <v>115800</v>
      </c>
      <c r="G34" s="1">
        <v>-20000</v>
      </c>
      <c r="H34" s="1">
        <v>-95800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37">
        <f aca="true" t="shared" si="3" ref="N34:N42">SUM(B34:M34)</f>
        <v>0</v>
      </c>
    </row>
    <row r="35" spans="1:14" s="13" customFormat="1" ht="15.75" hidden="1">
      <c r="A35" s="1">
        <v>3132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7">
        <f t="shared" si="3"/>
        <v>0</v>
      </c>
    </row>
    <row r="36" spans="1:14" s="13" customFormat="1" ht="15.75" hidden="1">
      <c r="A36" s="1">
        <v>1130</v>
      </c>
      <c r="B36" s="1">
        <f>B38+B37</f>
        <v>0</v>
      </c>
      <c r="C36" s="1">
        <f>C38+C37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37">
        <f t="shared" si="3"/>
        <v>0</v>
      </c>
    </row>
    <row r="37" spans="1:14" s="13" customFormat="1" ht="15.75" hidden="1">
      <c r="A37" s="1">
        <v>2240</v>
      </c>
      <c r="B37" s="1">
        <v>0</v>
      </c>
      <c r="C37" s="1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37">
        <f t="shared" si="3"/>
        <v>0</v>
      </c>
    </row>
    <row r="38" spans="1:14" s="13" customFormat="1" ht="15.75" hidden="1">
      <c r="A38" s="1">
        <v>1134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37">
        <f t="shared" si="3"/>
        <v>0</v>
      </c>
    </row>
    <row r="39" spans="1:14" s="13" customFormat="1" ht="15.75" hidden="1">
      <c r="A39" s="1">
        <v>1160</v>
      </c>
      <c r="B39" s="1">
        <f>B40</f>
        <v>0</v>
      </c>
      <c r="C39" s="1">
        <f>C40</f>
        <v>1</v>
      </c>
      <c r="D39" s="1">
        <f aca="true" t="shared" si="4" ref="D39:M40">D40</f>
        <v>0</v>
      </c>
      <c r="E39" s="1">
        <f t="shared" si="4"/>
        <v>0</v>
      </c>
      <c r="F39" s="1">
        <f t="shared" si="4"/>
        <v>0</v>
      </c>
      <c r="G39" s="1">
        <f t="shared" si="4"/>
        <v>0</v>
      </c>
      <c r="H39" s="1">
        <f t="shared" si="4"/>
        <v>0</v>
      </c>
      <c r="I39" s="1">
        <f t="shared" si="4"/>
        <v>0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4"/>
        <v>0</v>
      </c>
      <c r="N39" s="37">
        <f t="shared" si="3"/>
        <v>1</v>
      </c>
    </row>
    <row r="40" spans="1:14" s="13" customFormat="1" ht="15.75" hidden="1">
      <c r="A40" s="1">
        <v>1165</v>
      </c>
      <c r="B40" s="1">
        <v>0</v>
      </c>
      <c r="C40" s="1">
        <v>1</v>
      </c>
      <c r="D40" s="1">
        <f t="shared" si="4"/>
        <v>0</v>
      </c>
      <c r="E40" s="1"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v>0</v>
      </c>
      <c r="K40" s="1">
        <v>0</v>
      </c>
      <c r="L40" s="1">
        <v>0</v>
      </c>
      <c r="M40" s="1">
        <f t="shared" si="4"/>
        <v>0</v>
      </c>
      <c r="N40" s="37">
        <f t="shared" si="3"/>
        <v>1</v>
      </c>
    </row>
    <row r="41" spans="1:14" s="13" customFormat="1" ht="15.75" hidden="1">
      <c r="A41" s="1">
        <v>3000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>
        <f t="shared" si="3"/>
        <v>0</v>
      </c>
    </row>
    <row r="42" spans="1:14" s="13" customFormat="1" ht="15.75">
      <c r="A42" s="38" t="s">
        <v>17</v>
      </c>
      <c r="B42" s="1">
        <f>B35+B34</f>
        <v>0</v>
      </c>
      <c r="C42" s="1">
        <f>C35+C34</f>
        <v>0</v>
      </c>
      <c r="D42" s="1">
        <f>D35+D34+D37</f>
        <v>0</v>
      </c>
      <c r="E42" s="1">
        <f aca="true" t="shared" si="5" ref="E42:M42">E35+E34+E37</f>
        <v>0</v>
      </c>
      <c r="F42" s="1">
        <f t="shared" si="5"/>
        <v>115800</v>
      </c>
      <c r="G42" s="1">
        <f t="shared" si="5"/>
        <v>-20000</v>
      </c>
      <c r="H42" s="1">
        <f t="shared" si="5"/>
        <v>-95800</v>
      </c>
      <c r="I42" s="1">
        <f>I35+I34+I37</f>
        <v>0</v>
      </c>
      <c r="J42" s="1">
        <f>J35+J34+J37</f>
        <v>0</v>
      </c>
      <c r="K42" s="1">
        <f>K35+K34+K37</f>
        <v>0</v>
      </c>
      <c r="L42" s="1">
        <f t="shared" si="5"/>
        <v>0</v>
      </c>
      <c r="M42" s="1">
        <f t="shared" si="5"/>
        <v>0</v>
      </c>
      <c r="N42" s="37">
        <f t="shared" si="3"/>
        <v>0</v>
      </c>
    </row>
    <row r="43" spans="1:14" s="13" customFormat="1" ht="15.75" hidden="1">
      <c r="A43" s="86" t="s">
        <v>20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</row>
    <row r="44" spans="1:14" s="13" customFormat="1" ht="15.75" customHeight="1" hidden="1">
      <c r="A44" s="1">
        <v>1110</v>
      </c>
      <c r="B44" s="37"/>
      <c r="C44" s="37"/>
      <c r="D44" s="37"/>
      <c r="E44" s="37"/>
      <c r="F44" s="37"/>
      <c r="G44" s="37">
        <v>0</v>
      </c>
      <c r="H44" s="37"/>
      <c r="I44" s="37"/>
      <c r="J44" s="37">
        <v>0</v>
      </c>
      <c r="K44" s="37">
        <v>0</v>
      </c>
      <c r="L44" s="37"/>
      <c r="M44" s="37"/>
      <c r="N44" s="37">
        <f aca="true" t="shared" si="6" ref="N44:N49">SUM(B44:M44)</f>
        <v>0</v>
      </c>
    </row>
    <row r="45" spans="1:14" s="13" customFormat="1" ht="8.25" customHeight="1" hidden="1">
      <c r="A45" s="1">
        <v>1120</v>
      </c>
      <c r="B45" s="37"/>
      <c r="C45" s="37"/>
      <c r="D45" s="37"/>
      <c r="E45" s="37"/>
      <c r="F45" s="37"/>
      <c r="G45" s="37">
        <v>0</v>
      </c>
      <c r="H45" s="37"/>
      <c r="I45" s="37"/>
      <c r="J45" s="37">
        <v>0</v>
      </c>
      <c r="K45" s="37">
        <v>0</v>
      </c>
      <c r="L45" s="37"/>
      <c r="M45" s="37"/>
      <c r="N45" s="37">
        <f t="shared" si="6"/>
        <v>0</v>
      </c>
    </row>
    <row r="46" spans="1:14" s="13" customFormat="1" ht="15.75" customHeight="1" hidden="1">
      <c r="A46" s="1">
        <v>1130</v>
      </c>
      <c r="B46" s="1">
        <f>B47</f>
        <v>0</v>
      </c>
      <c r="C46" s="1">
        <f aca="true" t="shared" si="7" ref="C46:J46">C47</f>
        <v>0</v>
      </c>
      <c r="D46" s="1">
        <v>0</v>
      </c>
      <c r="E46" s="1">
        <v>0</v>
      </c>
      <c r="F46" s="1">
        <f t="shared" si="7"/>
        <v>0</v>
      </c>
      <c r="G46" s="1">
        <f t="shared" si="7"/>
        <v>0</v>
      </c>
      <c r="H46" s="1">
        <f>H47</f>
        <v>0</v>
      </c>
      <c r="I46" s="1">
        <f t="shared" si="7"/>
        <v>0</v>
      </c>
      <c r="J46" s="1">
        <f t="shared" si="7"/>
        <v>0</v>
      </c>
      <c r="K46" s="1">
        <f>K47</f>
        <v>0</v>
      </c>
      <c r="L46" s="1">
        <f>L47</f>
        <v>0</v>
      </c>
      <c r="M46" s="1">
        <f>M47</f>
        <v>0</v>
      </c>
      <c r="N46" s="1">
        <f t="shared" si="6"/>
        <v>0</v>
      </c>
    </row>
    <row r="47" spans="1:14" s="13" customFormat="1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</row>
    <row r="48" spans="1:14" s="13" customFormat="1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</row>
    <row r="49" spans="1:14" s="13" customFormat="1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1">
        <f t="shared" si="6"/>
        <v>0</v>
      </c>
    </row>
    <row r="50" spans="1:14" s="13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3" customFormat="1" ht="15.75" customHeight="1" hidden="1">
      <c r="A51" s="38" t="s">
        <v>17</v>
      </c>
      <c r="B51" s="1">
        <f>B46</f>
        <v>0</v>
      </c>
      <c r="C51" s="1">
        <f>C46</f>
        <v>0</v>
      </c>
      <c r="D51" s="1">
        <f>D46+D47</f>
        <v>0</v>
      </c>
      <c r="E51" s="1">
        <f>E46</f>
        <v>0</v>
      </c>
      <c r="F51" s="1">
        <f>F46</f>
        <v>0</v>
      </c>
      <c r="G51" s="37">
        <f>G46+G44+G45</f>
        <v>0</v>
      </c>
      <c r="H51" s="37">
        <f aca="true" t="shared" si="9" ref="H51:M51">H46+H44+H45</f>
        <v>0</v>
      </c>
      <c r="I51" s="37">
        <f t="shared" si="9"/>
        <v>0</v>
      </c>
      <c r="J51" s="37">
        <f t="shared" si="9"/>
        <v>0</v>
      </c>
      <c r="K51" s="37">
        <f t="shared" si="9"/>
        <v>0</v>
      </c>
      <c r="L51" s="37">
        <f t="shared" si="9"/>
        <v>0</v>
      </c>
      <c r="M51" s="37">
        <f t="shared" si="9"/>
        <v>0</v>
      </c>
      <c r="N51" s="36">
        <f>N47</f>
        <v>0</v>
      </c>
    </row>
    <row r="52" spans="1:14" s="13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1">
        <f>SUM(B52:M52)</f>
        <v>0</v>
      </c>
    </row>
    <row r="53" spans="1:14" s="13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>SUM(B53:M53)</f>
        <v>0</v>
      </c>
    </row>
    <row r="54" spans="1:14" s="13" customFormat="1" ht="15.75" hidden="1">
      <c r="A54" s="38" t="s">
        <v>17</v>
      </c>
      <c r="B54" s="1">
        <f>SUM(B49:B53)</f>
        <v>0</v>
      </c>
      <c r="C54" s="1">
        <f aca="true" t="shared" si="11" ref="C54:N54">C53</f>
        <v>0</v>
      </c>
      <c r="D54" s="1">
        <f t="shared" si="11"/>
        <v>0</v>
      </c>
      <c r="E54" s="1">
        <f t="shared" si="11"/>
        <v>0</v>
      </c>
      <c r="F54" s="1">
        <f t="shared" si="11"/>
        <v>0</v>
      </c>
      <c r="G54" s="1">
        <f t="shared" si="11"/>
        <v>0</v>
      </c>
      <c r="H54" s="1">
        <f t="shared" si="11"/>
        <v>0</v>
      </c>
      <c r="I54" s="1">
        <f t="shared" si="11"/>
        <v>0</v>
      </c>
      <c r="J54" s="1">
        <f t="shared" si="11"/>
        <v>0</v>
      </c>
      <c r="K54" s="1">
        <f t="shared" si="11"/>
        <v>0</v>
      </c>
      <c r="L54" s="1">
        <f t="shared" si="11"/>
        <v>0</v>
      </c>
      <c r="M54" s="1">
        <f t="shared" si="11"/>
        <v>0</v>
      </c>
      <c r="N54" s="1">
        <f t="shared" si="11"/>
        <v>0</v>
      </c>
    </row>
    <row r="55" spans="1:14" s="13" customFormat="1" ht="15.75" hidden="1">
      <c r="A55" s="1">
        <v>1130</v>
      </c>
      <c r="B55" s="1">
        <f>B56</f>
        <v>0</v>
      </c>
      <c r="C55" s="1">
        <f aca="true" t="shared" si="12" ref="C55:M55">C56</f>
        <v>0</v>
      </c>
      <c r="D55" s="1">
        <f t="shared" si="12"/>
        <v>0</v>
      </c>
      <c r="E55" s="1">
        <f t="shared" si="12"/>
        <v>0</v>
      </c>
      <c r="F55" s="1">
        <f t="shared" si="12"/>
        <v>0</v>
      </c>
      <c r="G55" s="1">
        <f t="shared" si="12"/>
        <v>0</v>
      </c>
      <c r="H55" s="1">
        <f t="shared" si="12"/>
        <v>0</v>
      </c>
      <c r="I55" s="1">
        <f t="shared" si="12"/>
        <v>0</v>
      </c>
      <c r="J55" s="1">
        <f t="shared" si="12"/>
        <v>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>SUM(B55:M55)</f>
        <v>0</v>
      </c>
    </row>
    <row r="56" spans="1:14" s="13" customFormat="1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s="13" customFormat="1" ht="12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5"/>
    </row>
    <row r="58" spans="1:14" s="13" customFormat="1" ht="15.75">
      <c r="A58" s="8" t="s">
        <v>21</v>
      </c>
      <c r="B58" s="44">
        <f>B27+B42+B51</f>
        <v>0</v>
      </c>
      <c r="C58" s="44">
        <f>C27+C42+C51</f>
        <v>0</v>
      </c>
      <c r="D58" s="44">
        <f aca="true" t="shared" si="13" ref="D58:I58">D27+D42+D51</f>
        <v>0</v>
      </c>
      <c r="E58" s="44">
        <f t="shared" si="13"/>
        <v>0</v>
      </c>
      <c r="F58" s="44">
        <f>F27+F42+F51</f>
        <v>115800</v>
      </c>
      <c r="G58" s="44">
        <f t="shared" si="13"/>
        <v>-20000</v>
      </c>
      <c r="H58" s="44">
        <f t="shared" si="13"/>
        <v>-95800</v>
      </c>
      <c r="I58" s="44">
        <f t="shared" si="13"/>
        <v>0</v>
      </c>
      <c r="J58" s="44">
        <v>0</v>
      </c>
      <c r="K58" s="44">
        <v>0</v>
      </c>
      <c r="L58" s="44">
        <v>0</v>
      </c>
      <c r="M58" s="44">
        <v>0</v>
      </c>
      <c r="N58" s="45">
        <f>N27+N42</f>
        <v>0</v>
      </c>
    </row>
    <row r="59" spans="1:14" s="13" customFormat="1" ht="15.75" customHeight="1">
      <c r="A59" s="81" t="s">
        <v>28</v>
      </c>
      <c r="B59" s="39"/>
      <c r="C59" s="41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s="13" customFormat="1" ht="36" customHeight="1">
      <c r="A60" s="82"/>
      <c r="B60" s="37">
        <f>B29+B44+B53</f>
        <v>0</v>
      </c>
      <c r="C60" s="37">
        <f>C29+C44+C53</f>
        <v>0</v>
      </c>
      <c r="D60" s="37">
        <f>D29+D44+D53</f>
        <v>0</v>
      </c>
      <c r="E60" s="37">
        <f>E29+E44+E53</f>
        <v>0</v>
      </c>
      <c r="F60" s="37">
        <v>115800</v>
      </c>
      <c r="G60" s="37">
        <v>-20000</v>
      </c>
      <c r="H60" s="37">
        <v>-958000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</row>
    <row r="61" ht="15">
      <c r="B61" s="5"/>
    </row>
    <row r="64" spans="2:8" ht="15.75">
      <c r="B64" s="42" t="s">
        <v>46</v>
      </c>
      <c r="C64" s="43"/>
      <c r="D64" s="43"/>
      <c r="E64" s="43"/>
      <c r="F64" s="43"/>
      <c r="G64" s="43"/>
      <c r="H64" s="43"/>
    </row>
  </sheetData>
  <sheetProtection/>
  <mergeCells count="23">
    <mergeCell ref="A59:A60"/>
    <mergeCell ref="A13:N13"/>
    <mergeCell ref="A15:N15"/>
    <mergeCell ref="A32:IV32"/>
    <mergeCell ref="A33:N33"/>
    <mergeCell ref="A43:N43"/>
    <mergeCell ref="A57:N57"/>
    <mergeCell ref="J7:J9"/>
    <mergeCell ref="K7:K9"/>
    <mergeCell ref="L7:L9"/>
    <mergeCell ref="M7:M9"/>
    <mergeCell ref="N7:N9"/>
    <mergeCell ref="A11:N11"/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Пользователь</cp:lastModifiedBy>
  <cp:lastPrinted>2020-12-10T08:51:14Z</cp:lastPrinted>
  <dcterms:created xsi:type="dcterms:W3CDTF">2005-05-19T15:50:26Z</dcterms:created>
  <dcterms:modified xsi:type="dcterms:W3CDTF">2020-12-10T08:51:18Z</dcterms:modified>
  <cp:category/>
  <cp:version/>
  <cp:contentType/>
  <cp:contentStatus/>
</cp:coreProperties>
</file>